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01" i="1" l="1"/>
  <c r="M111" i="1"/>
  <c r="M185" i="1"/>
  <c r="L185" i="1"/>
  <c r="K170" i="1"/>
  <c r="K169" i="1"/>
  <c r="J169" i="1"/>
  <c r="K168" i="1"/>
  <c r="J168" i="1"/>
  <c r="K156" i="1"/>
  <c r="J156" i="1"/>
  <c r="K148" i="1"/>
  <c r="J148" i="1"/>
  <c r="K147" i="1"/>
  <c r="J147" i="1"/>
  <c r="K146" i="1"/>
  <c r="J146" i="1"/>
  <c r="K140" i="1"/>
  <c r="J140" i="1"/>
  <c r="K139" i="1"/>
  <c r="J139" i="1"/>
  <c r="K135" i="1"/>
  <c r="J135" i="1"/>
  <c r="K134" i="1"/>
  <c r="J134" i="1"/>
  <c r="K133" i="1"/>
  <c r="J133" i="1"/>
  <c r="K108" i="1"/>
  <c r="J108" i="1"/>
  <c r="K107" i="1"/>
  <c r="J107" i="1"/>
  <c r="K106" i="1"/>
  <c r="J106" i="1"/>
  <c r="K105" i="1"/>
  <c r="J105" i="1"/>
  <c r="K104" i="1"/>
  <c r="J104" i="1"/>
  <c r="K102" i="1"/>
  <c r="J102" i="1"/>
  <c r="K100" i="1"/>
  <c r="J100" i="1"/>
  <c r="K99" i="1"/>
  <c r="J99" i="1"/>
  <c r="K96" i="1"/>
  <c r="J96" i="1"/>
  <c r="K94" i="1"/>
  <c r="J94" i="1"/>
  <c r="K93" i="1"/>
  <c r="J93" i="1"/>
  <c r="K92" i="1"/>
  <c r="J92" i="1"/>
  <c r="K90" i="1"/>
  <c r="J90" i="1"/>
  <c r="K89" i="1"/>
  <c r="J89" i="1"/>
  <c r="K88" i="1"/>
  <c r="J88" i="1"/>
  <c r="K87" i="1"/>
  <c r="J87" i="1"/>
  <c r="K79" i="1"/>
  <c r="J79" i="1"/>
  <c r="K77" i="1"/>
  <c r="J77" i="1"/>
  <c r="K76" i="1"/>
  <c r="J76" i="1"/>
  <c r="K74" i="1"/>
  <c r="J74" i="1"/>
  <c r="K73" i="1"/>
  <c r="J73" i="1"/>
  <c r="K67" i="1"/>
  <c r="J67" i="1"/>
  <c r="K66" i="1"/>
  <c r="J66" i="1"/>
  <c r="K56" i="1"/>
  <c r="J56" i="1"/>
  <c r="K55" i="1"/>
  <c r="J55" i="1"/>
  <c r="K54" i="1"/>
  <c r="J54" i="1"/>
  <c r="K53" i="1"/>
  <c r="J53" i="1"/>
  <c r="K47" i="1"/>
  <c r="J47" i="1"/>
  <c r="K50" i="1"/>
  <c r="J50" i="1"/>
  <c r="K17" i="1"/>
  <c r="K16" i="1"/>
  <c r="K15" i="1"/>
  <c r="K185" i="1" l="1"/>
  <c r="J185" i="1"/>
  <c r="K183" i="1"/>
  <c r="K182" i="1"/>
  <c r="K181" i="1"/>
  <c r="J182" i="1"/>
  <c r="J181" i="1"/>
  <c r="K178" i="1"/>
  <c r="J178" i="1"/>
  <c r="K174" i="1"/>
  <c r="J174" i="1"/>
  <c r="K165" i="1"/>
  <c r="J165" i="1"/>
  <c r="K163" i="1"/>
  <c r="K162" i="1"/>
  <c r="K161" i="1"/>
  <c r="K160" i="1"/>
  <c r="J163" i="1"/>
  <c r="J162" i="1"/>
  <c r="J161" i="1"/>
  <c r="J160" i="1"/>
  <c r="K151" i="1"/>
  <c r="J151" i="1"/>
  <c r="K128" i="1"/>
  <c r="J128" i="1"/>
  <c r="K127" i="1"/>
  <c r="K126" i="1"/>
  <c r="K125" i="1"/>
  <c r="K124" i="1"/>
  <c r="K123" i="1"/>
  <c r="J127" i="1"/>
  <c r="J126" i="1"/>
  <c r="J125" i="1"/>
  <c r="J124" i="1"/>
  <c r="J123" i="1"/>
  <c r="K121" i="1"/>
  <c r="K120" i="1"/>
  <c r="J121" i="1"/>
  <c r="J120" i="1"/>
  <c r="K119" i="1"/>
  <c r="K118" i="1"/>
  <c r="J119" i="1"/>
  <c r="J118" i="1"/>
  <c r="K116" i="1"/>
  <c r="K115" i="1"/>
  <c r="K84" i="1"/>
  <c r="K83" i="1"/>
  <c r="K82" i="1"/>
  <c r="J84" i="1"/>
  <c r="J83" i="1"/>
  <c r="J82" i="1"/>
  <c r="K60" i="1"/>
  <c r="K59" i="1"/>
  <c r="J60" i="1"/>
  <c r="J59" i="1"/>
  <c r="K44" i="1"/>
  <c r="J44" i="1"/>
  <c r="K27" i="1"/>
  <c r="J27" i="1"/>
  <c r="K180" i="1" l="1"/>
  <c r="K179" i="1"/>
  <c r="J180" i="1"/>
  <c r="J179" i="1"/>
  <c r="K177" i="1"/>
  <c r="K176" i="1"/>
  <c r="K175" i="1"/>
  <c r="J177" i="1"/>
  <c r="J176" i="1"/>
  <c r="J175" i="1"/>
  <c r="K173" i="1"/>
  <c r="K172" i="1"/>
  <c r="K171" i="1"/>
  <c r="J173" i="1"/>
  <c r="J172" i="1"/>
  <c r="J171" i="1"/>
  <c r="K159" i="1"/>
  <c r="K158" i="1"/>
  <c r="J159" i="1"/>
  <c r="J158" i="1"/>
  <c r="K157" i="1"/>
  <c r="K150" i="1"/>
  <c r="J150" i="1"/>
  <c r="K149" i="1"/>
  <c r="J149" i="1"/>
  <c r="K143" i="1"/>
  <c r="J143" i="1"/>
  <c r="K132" i="1"/>
  <c r="J132" i="1"/>
  <c r="M122" i="1"/>
  <c r="J122" i="1"/>
  <c r="K98" i="1"/>
  <c r="J98" i="1"/>
  <c r="K86" i="1"/>
  <c r="K85" i="1"/>
  <c r="J86" i="1"/>
  <c r="J85" i="1"/>
  <c r="K81" i="1"/>
  <c r="K80" i="1"/>
  <c r="J81" i="1"/>
  <c r="J80" i="1"/>
  <c r="K78" i="1"/>
  <c r="J78" i="1"/>
  <c r="K72" i="1"/>
  <c r="K71" i="1"/>
  <c r="J72" i="1"/>
  <c r="J71" i="1"/>
  <c r="K65" i="1"/>
  <c r="J65" i="1"/>
  <c r="K63" i="1"/>
  <c r="J63" i="1"/>
  <c r="K64" i="1"/>
  <c r="M70" i="1"/>
  <c r="L70" i="1"/>
  <c r="K70" i="1"/>
  <c r="J70" i="1"/>
  <c r="I72" i="1" l="1"/>
  <c r="E72" i="1"/>
  <c r="H72" i="1"/>
  <c r="C184" i="1" l="1"/>
  <c r="C130" i="1"/>
  <c r="C110" i="1"/>
  <c r="C69" i="1"/>
  <c r="C12" i="1"/>
  <c r="G86" i="1" l="1"/>
  <c r="F86" i="1"/>
  <c r="G76" i="1"/>
  <c r="F76" i="1"/>
  <c r="G65" i="1"/>
  <c r="F65" i="1"/>
  <c r="G64" i="1"/>
  <c r="F64" i="1"/>
  <c r="G60" i="1"/>
  <c r="F60" i="1"/>
  <c r="G59" i="1"/>
  <c r="F59" i="1"/>
  <c r="G55" i="1"/>
  <c r="F55" i="1"/>
  <c r="G54" i="1"/>
  <c r="F54" i="1"/>
  <c r="G52" i="1"/>
  <c r="F52" i="1"/>
  <c r="G44" i="1"/>
  <c r="F44" i="1"/>
  <c r="G27" i="1"/>
  <c r="F27" i="1"/>
  <c r="G15" i="1"/>
  <c r="F15" i="1"/>
  <c r="C183" i="1"/>
  <c r="C11" i="1"/>
  <c r="D185" i="1"/>
  <c r="C129" i="1" l="1"/>
  <c r="C109" i="1"/>
  <c r="C68" i="1"/>
  <c r="C10" i="1" l="1"/>
  <c r="I187" i="1"/>
  <c r="H187" i="1"/>
  <c r="E187" i="1"/>
  <c r="F187" i="1" s="1"/>
  <c r="I173" i="1"/>
  <c r="H173" i="1"/>
  <c r="E173" i="1"/>
  <c r="I180" i="1"/>
  <c r="I179" i="1" s="1"/>
  <c r="H180" i="1"/>
  <c r="E180" i="1"/>
  <c r="I177" i="1"/>
  <c r="H177" i="1"/>
  <c r="H176" i="1" s="1"/>
  <c r="E177" i="1"/>
  <c r="I159" i="1"/>
  <c r="I158" i="1" s="1"/>
  <c r="I157" i="1" s="1"/>
  <c r="H159" i="1"/>
  <c r="H158" i="1" s="1"/>
  <c r="H157" i="1" s="1"/>
  <c r="E159" i="1"/>
  <c r="I155" i="1"/>
  <c r="I154" i="1" s="1"/>
  <c r="H155" i="1"/>
  <c r="H154" i="1" s="1"/>
  <c r="E155" i="1"/>
  <c r="E136" i="1"/>
  <c r="E132" i="1"/>
  <c r="I150" i="1"/>
  <c r="I149" i="1" s="1"/>
  <c r="H150" i="1"/>
  <c r="E150" i="1"/>
  <c r="I147" i="1"/>
  <c r="H147" i="1"/>
  <c r="E147" i="1"/>
  <c r="I145" i="1"/>
  <c r="H145" i="1"/>
  <c r="E145" i="1"/>
  <c r="I140" i="1"/>
  <c r="I139" i="1" s="1"/>
  <c r="H140" i="1"/>
  <c r="H139" i="1" s="1"/>
  <c r="E140" i="1"/>
  <c r="I137" i="1"/>
  <c r="I136" i="1" s="1"/>
  <c r="H137" i="1"/>
  <c r="H136" i="1" s="1"/>
  <c r="E137" i="1"/>
  <c r="I134" i="1"/>
  <c r="I133" i="1" s="1"/>
  <c r="H134" i="1"/>
  <c r="H133" i="1" s="1"/>
  <c r="E134" i="1"/>
  <c r="I126" i="1"/>
  <c r="I125" i="1" s="1"/>
  <c r="I124" i="1" s="1"/>
  <c r="H126" i="1"/>
  <c r="H125" i="1" s="1"/>
  <c r="H124" i="1" s="1"/>
  <c r="E126" i="1"/>
  <c r="I120" i="1"/>
  <c r="I119" i="1" s="1"/>
  <c r="H120" i="1"/>
  <c r="H119" i="1" s="1"/>
  <c r="E120" i="1"/>
  <c r="I104" i="1"/>
  <c r="H104" i="1"/>
  <c r="E104" i="1"/>
  <c r="I99" i="1"/>
  <c r="I98" i="1" s="1"/>
  <c r="H99" i="1"/>
  <c r="H98" i="1" s="1"/>
  <c r="E99" i="1"/>
  <c r="I95" i="1"/>
  <c r="H95" i="1"/>
  <c r="E95" i="1"/>
  <c r="I81" i="1"/>
  <c r="I80" i="1" s="1"/>
  <c r="H81" i="1"/>
  <c r="H80" i="1" s="1"/>
  <c r="E81" i="1"/>
  <c r="I86" i="1"/>
  <c r="H86" i="1"/>
  <c r="E86" i="1"/>
  <c r="I92" i="1"/>
  <c r="H92" i="1"/>
  <c r="E92" i="1"/>
  <c r="I78" i="1"/>
  <c r="H78" i="1"/>
  <c r="E78" i="1"/>
  <c r="I76" i="1"/>
  <c r="I75" i="1" s="1"/>
  <c r="H76" i="1"/>
  <c r="H75" i="1" s="1"/>
  <c r="E76" i="1"/>
  <c r="I71" i="1"/>
  <c r="H71" i="1"/>
  <c r="I65" i="1"/>
  <c r="H65" i="1"/>
  <c r="E65" i="1"/>
  <c r="I62" i="1"/>
  <c r="H62" i="1"/>
  <c r="E62" i="1"/>
  <c r="I52" i="1"/>
  <c r="I51" i="1" s="1"/>
  <c r="H52" i="1"/>
  <c r="H51" i="1" s="1"/>
  <c r="E52" i="1"/>
  <c r="E51" i="1" s="1"/>
  <c r="I55" i="1"/>
  <c r="H55" i="1"/>
  <c r="E55" i="1"/>
  <c r="I49" i="1"/>
  <c r="H49" i="1"/>
  <c r="E49" i="1"/>
  <c r="I46" i="1"/>
  <c r="H46" i="1"/>
  <c r="E46" i="1"/>
  <c r="E19" i="1"/>
  <c r="H179" i="1"/>
  <c r="E179" i="1"/>
  <c r="D179" i="1"/>
  <c r="I176" i="1"/>
  <c r="E176" i="1"/>
  <c r="E175" i="1" s="1"/>
  <c r="E165" i="1" s="1"/>
  <c r="D176" i="1"/>
  <c r="D175" i="1" s="1"/>
  <c r="I172" i="1"/>
  <c r="I171" i="1" s="1"/>
  <c r="H172" i="1"/>
  <c r="H171" i="1" s="1"/>
  <c r="E172" i="1"/>
  <c r="E171" i="1" s="1"/>
  <c r="D172" i="1"/>
  <c r="D171" i="1" s="1"/>
  <c r="I167" i="1"/>
  <c r="I166" i="1" s="1"/>
  <c r="H167" i="1"/>
  <c r="H166" i="1" s="1"/>
  <c r="E167" i="1"/>
  <c r="E166" i="1" s="1"/>
  <c r="D166" i="1"/>
  <c r="D165" i="1" s="1"/>
  <c r="D164" i="1" s="1"/>
  <c r="E158" i="1"/>
  <c r="E157" i="1" s="1"/>
  <c r="D158" i="1"/>
  <c r="D157" i="1" s="1"/>
  <c r="E154" i="1"/>
  <c r="D154" i="1"/>
  <c r="H149" i="1"/>
  <c r="E149" i="1"/>
  <c r="D144" i="1"/>
  <c r="D149" i="1"/>
  <c r="D143" i="1" s="1"/>
  <c r="D142" i="1" s="1"/>
  <c r="E139" i="1"/>
  <c r="D139" i="1"/>
  <c r="D132" i="1" s="1"/>
  <c r="D136" i="1"/>
  <c r="E133" i="1"/>
  <c r="D133" i="1"/>
  <c r="E125" i="1"/>
  <c r="E124" i="1" s="1"/>
  <c r="D125" i="1"/>
  <c r="D124" i="1" s="1"/>
  <c r="E119" i="1"/>
  <c r="D119" i="1"/>
  <c r="E98" i="1"/>
  <c r="D98" i="1"/>
  <c r="D94" i="1"/>
  <c r="D85" i="1"/>
  <c r="D80" i="1"/>
  <c r="E75" i="1"/>
  <c r="D75" i="1"/>
  <c r="D71" i="1"/>
  <c r="D70" i="1" s="1"/>
  <c r="E85" i="1" l="1"/>
  <c r="G81" i="1"/>
  <c r="F81" i="1"/>
  <c r="E80" i="1"/>
  <c r="G78" i="1"/>
  <c r="F78" i="1"/>
  <c r="K187" i="1"/>
  <c r="E71" i="1"/>
  <c r="G72" i="1"/>
  <c r="F72" i="1"/>
  <c r="H85" i="1"/>
  <c r="I153" i="1"/>
  <c r="I152" i="1" s="1"/>
  <c r="J187" i="1"/>
  <c r="G187" i="1"/>
  <c r="H175" i="1"/>
  <c r="I175" i="1"/>
  <c r="I165" i="1" s="1"/>
  <c r="I164" i="1" s="1"/>
  <c r="H153" i="1"/>
  <c r="H152" i="1" s="1"/>
  <c r="E153" i="1"/>
  <c r="E152" i="1" s="1"/>
  <c r="H132" i="1"/>
  <c r="I132" i="1"/>
  <c r="I85" i="1"/>
  <c r="E164" i="1"/>
  <c r="E129" i="1" s="1"/>
  <c r="H165" i="1"/>
  <c r="H164" i="1" s="1"/>
  <c r="D153" i="1"/>
  <c r="D152" i="1" s="1"/>
  <c r="D131" i="1"/>
  <c r="E64" i="1"/>
  <c r="I64" i="1"/>
  <c r="H64" i="1"/>
  <c r="I61" i="1"/>
  <c r="H61" i="1"/>
  <c r="D64" i="1"/>
  <c r="I54" i="1"/>
  <c r="H54" i="1"/>
  <c r="E54" i="1"/>
  <c r="D54" i="1"/>
  <c r="D51" i="1"/>
  <c r="D45" i="1"/>
  <c r="D27" i="1"/>
  <c r="D19" i="1"/>
  <c r="G85" i="1" l="1"/>
  <c r="F85" i="1"/>
  <c r="G80" i="1"/>
  <c r="F80" i="1"/>
  <c r="G71" i="1"/>
  <c r="F71" i="1"/>
  <c r="H60" i="1"/>
  <c r="H59" i="1" s="1"/>
  <c r="H58" i="1" s="1"/>
  <c r="I60" i="1"/>
  <c r="I59" i="1" s="1"/>
  <c r="I58" i="1" s="1"/>
  <c r="D14" i="1" l="1"/>
  <c r="D13" i="1" s="1"/>
  <c r="E186" i="1"/>
  <c r="E183" i="1" s="1"/>
  <c r="D186" i="1"/>
  <c r="D183" i="1" s="1"/>
  <c r="H186" i="1"/>
  <c r="E123" i="1"/>
  <c r="D123" i="1"/>
  <c r="E122" i="1"/>
  <c r="D122" i="1"/>
  <c r="H123" i="1"/>
  <c r="H122" i="1"/>
  <c r="I123" i="1"/>
  <c r="D118" i="1"/>
  <c r="D117" i="1"/>
  <c r="E118" i="1"/>
  <c r="H118" i="1"/>
  <c r="E114" i="1"/>
  <c r="E113" i="1" s="1"/>
  <c r="E112" i="1" s="1"/>
  <c r="E111" i="1" s="1"/>
  <c r="D113" i="1"/>
  <c r="D112" i="1" s="1"/>
  <c r="D111" i="1" s="1"/>
  <c r="D109" i="1" s="1"/>
  <c r="H114" i="1"/>
  <c r="H113" i="1" s="1"/>
  <c r="H112" i="1" s="1"/>
  <c r="H111" i="1" s="1"/>
  <c r="E103" i="1"/>
  <c r="E102" i="1" s="1"/>
  <c r="D103" i="1"/>
  <c r="D102" i="1" s="1"/>
  <c r="H103" i="1"/>
  <c r="H102" i="1" s="1"/>
  <c r="E61" i="1"/>
  <c r="E60" i="1" s="1"/>
  <c r="E59" i="1" s="1"/>
  <c r="E58" i="1" s="1"/>
  <c r="D61" i="1"/>
  <c r="D60" i="1" s="1"/>
  <c r="D59" i="1" s="1"/>
  <c r="D58" i="1" s="1"/>
  <c r="E45" i="1"/>
  <c r="H45" i="1"/>
  <c r="E42" i="1"/>
  <c r="E40" i="1"/>
  <c r="H40" i="1"/>
  <c r="H28" i="1"/>
  <c r="H23" i="1"/>
  <c r="E23" i="1"/>
  <c r="H20" i="1"/>
  <c r="H15" i="1"/>
  <c r="H14" i="1" s="1"/>
  <c r="H13" i="1" s="1"/>
  <c r="E15" i="1"/>
  <c r="E14" i="1" s="1"/>
  <c r="E13" i="1" s="1"/>
  <c r="H183" i="1" l="1"/>
  <c r="H185" i="1"/>
  <c r="H144" i="1"/>
  <c r="H143" i="1" s="1"/>
  <c r="H142" i="1" s="1"/>
  <c r="H131" i="1" s="1"/>
  <c r="H129" i="1" s="1"/>
  <c r="E144" i="1"/>
  <c r="E143" i="1" s="1"/>
  <c r="E142" i="1" s="1"/>
  <c r="E131" i="1" s="1"/>
  <c r="H19" i="1"/>
  <c r="E94" i="1"/>
  <c r="E70" i="1" s="1"/>
  <c r="H94" i="1"/>
  <c r="H70" i="1" s="1"/>
  <c r="G45" i="1"/>
  <c r="G70" i="1" l="1"/>
  <c r="F70" i="1"/>
  <c r="K51" i="1" l="1"/>
  <c r="K49" i="1"/>
  <c r="K43" i="1"/>
  <c r="K41" i="1"/>
  <c r="K39" i="1"/>
  <c r="K38" i="1"/>
  <c r="K37" i="1"/>
  <c r="K36" i="1"/>
  <c r="K35" i="1"/>
  <c r="K34" i="1"/>
  <c r="K33" i="1"/>
  <c r="K29" i="1"/>
  <c r="K24" i="1"/>
  <c r="K22" i="1"/>
  <c r="K21" i="1"/>
  <c r="J38" i="1"/>
  <c r="J37" i="1"/>
  <c r="J36" i="1"/>
  <c r="J35" i="1"/>
  <c r="J34" i="1"/>
  <c r="J33" i="1"/>
  <c r="J170" i="1"/>
  <c r="H32" i="1" l="1"/>
  <c r="E32" i="1"/>
  <c r="E28" i="1"/>
  <c r="E20" i="1"/>
  <c r="H117" i="1"/>
  <c r="H101" i="1"/>
  <c r="H68" i="1" s="1"/>
  <c r="H48" i="1"/>
  <c r="H44" i="1" s="1"/>
  <c r="E117" i="1"/>
  <c r="E101" i="1"/>
  <c r="E68" i="1" s="1"/>
  <c r="E48" i="1"/>
  <c r="E44" i="1" l="1"/>
  <c r="E18" i="1" s="1"/>
  <c r="E27" i="1"/>
  <c r="H27" i="1"/>
  <c r="H18" i="1" s="1"/>
  <c r="H11" i="1" s="1"/>
  <c r="H109" i="1"/>
  <c r="E109" i="1"/>
  <c r="H10" i="1" l="1"/>
  <c r="H184" i="1" s="1"/>
  <c r="I32" i="1"/>
  <c r="H69" i="1" l="1"/>
  <c r="H130" i="1"/>
  <c r="H12" i="1"/>
  <c r="H110" i="1"/>
  <c r="E11" i="1"/>
  <c r="K32" i="1"/>
  <c r="I144" i="1"/>
  <c r="I143" i="1" s="1"/>
  <c r="I142" i="1" s="1"/>
  <c r="I131" i="1" s="1"/>
  <c r="I129" i="1" s="1"/>
  <c r="I122" i="1"/>
  <c r="I118" i="1"/>
  <c r="E10" i="1" l="1"/>
  <c r="E184" i="1" s="1"/>
  <c r="K145" i="1"/>
  <c r="K167" i="1"/>
  <c r="K122" i="1"/>
  <c r="L122" i="1"/>
  <c r="K155" i="1"/>
  <c r="D48" i="1"/>
  <c r="G188" i="1"/>
  <c r="G167" i="1"/>
  <c r="J157" i="1"/>
  <c r="J155" i="1"/>
  <c r="G155" i="1"/>
  <c r="F155" i="1"/>
  <c r="J145" i="1"/>
  <c r="G145" i="1"/>
  <c r="J116" i="1"/>
  <c r="J115" i="1"/>
  <c r="I114" i="1"/>
  <c r="F114" i="1"/>
  <c r="I103" i="1"/>
  <c r="I102" i="1" s="1"/>
  <c r="D101" i="1"/>
  <c r="D68" i="1" s="1"/>
  <c r="J64" i="1"/>
  <c r="G62" i="1"/>
  <c r="F51" i="1"/>
  <c r="G49" i="1"/>
  <c r="I48" i="1"/>
  <c r="G46" i="1"/>
  <c r="F45" i="1"/>
  <c r="J43" i="1"/>
  <c r="I42" i="1"/>
  <c r="K42" i="1" s="1"/>
  <c r="G42" i="1"/>
  <c r="J41" i="1"/>
  <c r="I40" i="1"/>
  <c r="G40" i="1"/>
  <c r="J39" i="1"/>
  <c r="F32" i="1"/>
  <c r="J31" i="1"/>
  <c r="J30" i="1"/>
  <c r="J29" i="1"/>
  <c r="I28" i="1"/>
  <c r="F28" i="1"/>
  <c r="G28" i="1"/>
  <c r="J26" i="1"/>
  <c r="J25" i="1"/>
  <c r="J24" i="1"/>
  <c r="I23" i="1"/>
  <c r="F23" i="1"/>
  <c r="J22" i="1"/>
  <c r="J21" i="1"/>
  <c r="I20" i="1"/>
  <c r="G20" i="1"/>
  <c r="J17" i="1"/>
  <c r="J16" i="1"/>
  <c r="I15" i="1"/>
  <c r="I19" i="1" l="1"/>
  <c r="E110" i="1"/>
  <c r="E130" i="1"/>
  <c r="E12" i="1"/>
  <c r="E69" i="1"/>
  <c r="D44" i="1"/>
  <c r="D18" i="1" s="1"/>
  <c r="D11" i="1" s="1"/>
  <c r="I27" i="1"/>
  <c r="K153" i="1"/>
  <c r="K40" i="1"/>
  <c r="K28" i="1"/>
  <c r="F48" i="1"/>
  <c r="I101" i="1"/>
  <c r="J101" i="1" s="1"/>
  <c r="K103" i="1"/>
  <c r="K48" i="1"/>
  <c r="K52" i="1"/>
  <c r="I113" i="1"/>
  <c r="K114" i="1"/>
  <c r="K166" i="1"/>
  <c r="K188" i="1"/>
  <c r="K20" i="1"/>
  <c r="K23" i="1"/>
  <c r="K46" i="1"/>
  <c r="K154" i="1"/>
  <c r="K62" i="1"/>
  <c r="G103" i="1"/>
  <c r="F166" i="1"/>
  <c r="J167" i="1"/>
  <c r="F20" i="1"/>
  <c r="F40" i="1"/>
  <c r="F46" i="1"/>
  <c r="J48" i="1"/>
  <c r="F49" i="1"/>
  <c r="G51" i="1"/>
  <c r="J114" i="1"/>
  <c r="G144" i="1"/>
  <c r="G166" i="1"/>
  <c r="G19" i="1"/>
  <c r="G152" i="1"/>
  <c r="G153" i="1"/>
  <c r="G154" i="1"/>
  <c r="F42" i="1"/>
  <c r="J62" i="1"/>
  <c r="I14" i="1"/>
  <c r="F19" i="1"/>
  <c r="J23" i="1"/>
  <c r="J28" i="1"/>
  <c r="J32" i="1"/>
  <c r="J40" i="1"/>
  <c r="J42" i="1"/>
  <c r="I45" i="1"/>
  <c r="I44" i="1" s="1"/>
  <c r="G61" i="1"/>
  <c r="F62" i="1"/>
  <c r="I117" i="1"/>
  <c r="G119" i="1"/>
  <c r="F142" i="1"/>
  <c r="F145" i="1"/>
  <c r="F167" i="1"/>
  <c r="F117" i="1"/>
  <c r="D129" i="1"/>
  <c r="F14" i="1"/>
  <c r="G14" i="1"/>
  <c r="J20" i="1"/>
  <c r="G23" i="1"/>
  <c r="G32" i="1"/>
  <c r="J46" i="1"/>
  <c r="G48" i="1"/>
  <c r="J51" i="1"/>
  <c r="J15" i="1"/>
  <c r="J49" i="1"/>
  <c r="J52" i="1"/>
  <c r="F103" i="1"/>
  <c r="G117" i="1"/>
  <c r="F119" i="1"/>
  <c r="F144" i="1"/>
  <c r="F152" i="1"/>
  <c r="F153" i="1"/>
  <c r="J153" i="1"/>
  <c r="F154" i="1"/>
  <c r="J154" i="1"/>
  <c r="I186" i="1"/>
  <c r="I185" i="1" s="1"/>
  <c r="F188" i="1"/>
  <c r="J188" i="1"/>
  <c r="D10" i="1" l="1"/>
  <c r="I18" i="1"/>
  <c r="I112" i="1"/>
  <c r="I111" i="1" s="1"/>
  <c r="K111" i="1" s="1"/>
  <c r="K113" i="1"/>
  <c r="K117" i="1"/>
  <c r="M117" i="1"/>
  <c r="L117" i="1"/>
  <c r="K45" i="1"/>
  <c r="K101" i="1"/>
  <c r="L101" i="1"/>
  <c r="K186" i="1"/>
  <c r="I94" i="1"/>
  <c r="I70" i="1" s="1"/>
  <c r="I68" i="1" s="1"/>
  <c r="K142" i="1"/>
  <c r="K14" i="1"/>
  <c r="K19" i="1"/>
  <c r="K61" i="1"/>
  <c r="F113" i="1"/>
  <c r="G101" i="1"/>
  <c r="J113" i="1"/>
  <c r="I13" i="1"/>
  <c r="J19" i="1"/>
  <c r="F61" i="1"/>
  <c r="J103" i="1"/>
  <c r="J14" i="1"/>
  <c r="J45" i="1"/>
  <c r="G142" i="1"/>
  <c r="F186" i="1"/>
  <c r="G186" i="1"/>
  <c r="J142" i="1"/>
  <c r="J117" i="1"/>
  <c r="J61" i="1"/>
  <c r="J186" i="1"/>
  <c r="I183" i="1"/>
  <c r="J166" i="1"/>
  <c r="F111" i="1"/>
  <c r="F112" i="1"/>
  <c r="G13" i="1"/>
  <c r="F13" i="1"/>
  <c r="D130" i="1" l="1"/>
  <c r="D184" i="1"/>
  <c r="D69" i="1"/>
  <c r="D110" i="1"/>
  <c r="D12" i="1"/>
  <c r="I11" i="1"/>
  <c r="L111" i="1"/>
  <c r="J111" i="1"/>
  <c r="K112" i="1"/>
  <c r="I109" i="1"/>
  <c r="J112" i="1"/>
  <c r="M152" i="1"/>
  <c r="K152" i="1"/>
  <c r="L152" i="1"/>
  <c r="J152" i="1"/>
  <c r="K164" i="1"/>
  <c r="M164" i="1"/>
  <c r="L164" i="1"/>
  <c r="L183" i="1"/>
  <c r="M183" i="1"/>
  <c r="K95" i="1"/>
  <c r="M18" i="1"/>
  <c r="L18" i="1"/>
  <c r="K18" i="1"/>
  <c r="M13" i="1"/>
  <c r="L13" i="1"/>
  <c r="K13" i="1"/>
  <c r="M58" i="1"/>
  <c r="L58" i="1"/>
  <c r="K58" i="1"/>
  <c r="F101" i="1"/>
  <c r="J13" i="1"/>
  <c r="F11" i="1"/>
  <c r="F18" i="1"/>
  <c r="G18" i="1"/>
  <c r="J18" i="1"/>
  <c r="G58" i="1"/>
  <c r="J95" i="1"/>
  <c r="G164" i="1"/>
  <c r="F164" i="1"/>
  <c r="J183" i="1"/>
  <c r="F95" i="1"/>
  <c r="G95" i="1"/>
  <c r="F183" i="1"/>
  <c r="G183" i="1"/>
  <c r="J164" i="1"/>
  <c r="K109" i="1" l="1"/>
  <c r="I10" i="1"/>
  <c r="I184" i="1" s="1"/>
  <c r="J109" i="1"/>
  <c r="L109" i="1"/>
  <c r="M109" i="1"/>
  <c r="L131" i="1"/>
  <c r="K131" i="1"/>
  <c r="M131" i="1"/>
  <c r="J131" i="1"/>
  <c r="L129" i="1"/>
  <c r="K129" i="1"/>
  <c r="M129" i="1"/>
  <c r="K75" i="1"/>
  <c r="L75" i="1"/>
  <c r="G11" i="1"/>
  <c r="F58" i="1"/>
  <c r="G131" i="1"/>
  <c r="F131" i="1"/>
  <c r="J129" i="1"/>
  <c r="J58" i="1"/>
  <c r="F75" i="1"/>
  <c r="G75" i="1"/>
  <c r="G129" i="1"/>
  <c r="F129" i="1"/>
  <c r="J75" i="1"/>
  <c r="M184" i="1" l="1"/>
  <c r="L184" i="1"/>
  <c r="K184" i="1"/>
  <c r="J184" i="1"/>
  <c r="I110" i="1"/>
  <c r="L110" i="1" s="1"/>
  <c r="I130" i="1"/>
  <c r="I12" i="1"/>
  <c r="J12" i="1" s="1"/>
  <c r="I69" i="1"/>
  <c r="M68" i="1"/>
  <c r="L68" i="1"/>
  <c r="K68" i="1"/>
  <c r="M11" i="1"/>
  <c r="L11" i="1"/>
  <c r="K11" i="1"/>
  <c r="J11" i="1"/>
  <c r="J68" i="1"/>
  <c r="G68" i="1"/>
  <c r="F68" i="1"/>
  <c r="K110" i="1" l="1"/>
  <c r="M110" i="1"/>
  <c r="J110" i="1"/>
  <c r="L130" i="1"/>
  <c r="K130" i="1"/>
  <c r="J130" i="1"/>
  <c r="M130" i="1"/>
  <c r="M12" i="1"/>
  <c r="L12" i="1"/>
  <c r="K12" i="1"/>
  <c r="L69" i="1"/>
  <c r="K69" i="1"/>
  <c r="J69" i="1"/>
  <c r="M69" i="1"/>
  <c r="M10" i="1"/>
  <c r="K10" i="1"/>
  <c r="J10" i="1"/>
  <c r="L10" i="1"/>
  <c r="F109" i="1" l="1"/>
  <c r="G109" i="1"/>
  <c r="F10" i="1"/>
  <c r="G10" i="1"/>
</calcChain>
</file>

<file path=xl/sharedStrings.xml><?xml version="1.0" encoding="utf-8"?>
<sst xmlns="http://schemas.openxmlformats.org/spreadsheetml/2006/main" count="458" uniqueCount="303">
  <si>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</si>
  <si>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</si>
  <si>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</si>
  <si>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</si>
  <si>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</si>
  <si>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</si>
  <si>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</si>
  <si>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</si>
  <si>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</si>
  <si>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</si>
  <si>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</si>
  <si>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</si>
  <si>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</si>
  <si>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</si>
  <si>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</si>
  <si>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</si>
  <si>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</si>
  <si>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</si>
  <si>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</si>
  <si>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</si>
  <si>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</si>
  <si>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</si>
  <si>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Предупреждение и ликвидация последствий чрежвычайных ситуаций природного и техногенного характера, гражданская оборона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</si>
  <si>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</si>
  <si>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</si>
  <si>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</si>
  <si>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Уличное освещение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</si>
  <si>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</si>
  <si>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</si>
  <si>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</si>
  <si>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</si>
  <si>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Н.И.Лупир</t>
  </si>
  <si>
    <t>Социальная политика</t>
  </si>
  <si>
    <t>(рублях)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</si>
  <si>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</si>
  <si>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</si>
  <si>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</si>
  <si>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</si>
  <si>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</si>
  <si>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</si>
  <si>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Мероприятия в области коммунального хозяйства</t>
  </si>
  <si>
    <t>Приложение №3</t>
  </si>
  <si>
    <t>утвержденных бюджетных назначений по отчету</t>
  </si>
  <si>
    <t>(гр.5-гр.4)</t>
  </si>
  <si>
    <t>гр.5:гр.4х100</t>
  </si>
  <si>
    <t>(гр.9-гр.8)</t>
  </si>
  <si>
    <t>гр.9:гр.8х100</t>
  </si>
  <si>
    <t>(гр.9-гр.3)</t>
  </si>
  <si>
    <t>гр.9:гр.3х100%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</si>
  <si>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</si>
  <si>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</si>
  <si>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</si>
  <si>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</si>
  <si>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</si>
  <si>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</si>
  <si>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</si>
  <si>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</si>
  <si>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</si>
  <si>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</si>
  <si>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</si>
  <si>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</si>
  <si>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</si>
  <si>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Оценка недвижимости , признания прав и регулирования отношений по государственной и муниципальной собственности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</si>
  <si>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</si>
  <si>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</si>
  <si>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</si>
  <si>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</si>
  <si>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>Поддержка коммунального  хозяйства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</si>
  <si>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</si>
  <si>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Субсидии юридическим лицам</t>
  </si>
  <si>
    <t>Исполнено  по  отчету за 2013 год        (ф.0503117)</t>
  </si>
  <si>
    <t>949 01 00 0000000 000 000</t>
  </si>
  <si>
    <t>949 01 02 0000000 000 000</t>
  </si>
  <si>
    <t>949 01 04 0000000 000 000</t>
  </si>
  <si>
    <t>949 01 13 0000000 000 000</t>
  </si>
  <si>
    <t>949 03 00 0000000 000 000</t>
  </si>
  <si>
    <t>Мероприятия в области жилищного хозяйства</t>
  </si>
  <si>
    <t>949 03 09 0000000 000 000</t>
  </si>
  <si>
    <t>949 03 10 0000000 000 000</t>
  </si>
  <si>
    <t>949 04 00 0000000 000 000</t>
  </si>
  <si>
    <t>949 04 01 0000000 000 000</t>
  </si>
  <si>
    <t>949 04 08 0000000 000 000</t>
  </si>
  <si>
    <t>949 05 00 0000000 000 000</t>
  </si>
  <si>
    <t>949 05 01 0000000 000 000</t>
  </si>
  <si>
    <t>949 05 02 0000000 000 000</t>
  </si>
  <si>
    <t>94910 01 0000000 000 000</t>
  </si>
  <si>
    <t xml:space="preserve">Инспектор </t>
  </si>
  <si>
    <t>Дорожное хозяйство (дорожные фонды)</t>
  </si>
  <si>
    <t>949 04 09 0000000 000 000</t>
  </si>
  <si>
    <t>Председатель</t>
  </si>
  <si>
    <t>Г.Л.Бабина</t>
  </si>
  <si>
    <t>исполнения расходов бюджета  сельского поселения "Село Богородское"  Ульчского муниципального района  Хабаровского края за 2014 год</t>
  </si>
  <si>
    <t>Решением о бюджете от 26.12.2014 № 63</t>
  </si>
  <si>
    <t>Утверждено бюджетных назначений по отчету за 2014 год            (ф. 0503117)</t>
  </si>
  <si>
    <t>Исполнено  по  отчету за 2014 год        (ф.0503117)</t>
  </si>
  <si>
    <t>Отклонение исполненных бюджетных назначений за 2014 год от</t>
  </si>
  <si>
    <t>отчета за 2013 год</t>
  </si>
  <si>
    <t>949 01 02 8110000 000 000</t>
  </si>
  <si>
    <t>949 01 02 8110000 121 000</t>
  </si>
  <si>
    <t>949 01 02 8110000121 211</t>
  </si>
  <si>
    <t>949 01 02 81100000 121 213</t>
  </si>
  <si>
    <t>Аппарат органов местного самоуправления</t>
  </si>
  <si>
    <t>949 01 04 8310005 000 000</t>
  </si>
  <si>
    <t>94901 04 8310005 121 000</t>
  </si>
  <si>
    <t>949 01 04 8310005 121 211</t>
  </si>
  <si>
    <t>94901 04 8310005 121 213</t>
  </si>
  <si>
    <t>949 01 04 8310005 122 000</t>
  </si>
  <si>
    <t>949 01 04 8310005 122 212</t>
  </si>
  <si>
    <t>949 01 04 8310005 122 222</t>
  </si>
  <si>
    <t>949 01 04 8310005 122 226</t>
  </si>
  <si>
    <t xml:space="preserve"> Сводная бюджетной росписью (СБР)</t>
  </si>
  <si>
    <t xml:space="preserve"> СБР от Решения о бюджете</t>
  </si>
  <si>
    <t>949 01 04 8310006 242 221</t>
  </si>
  <si>
    <t>949 01 04 8310006 242 000</t>
  </si>
  <si>
    <t>949 01 04 8310006 242 226</t>
  </si>
  <si>
    <t>949 01 04 8310006242 310</t>
  </si>
  <si>
    <t>949 01 04 8310006 244 000</t>
  </si>
  <si>
    <t>949 01 04 8310006 244 221</t>
  </si>
  <si>
    <t>949 01 04 8310006 244 222</t>
  </si>
  <si>
    <t>949 01 04 8310006 244 223</t>
  </si>
  <si>
    <t>949 01 04 8310006 244 225</t>
  </si>
  <si>
    <t>949 01 04 8310006 244 226</t>
  </si>
  <si>
    <t>949 01 04 8310006 244 310</t>
  </si>
  <si>
    <t>949 01 04 8310006 244 340</t>
  </si>
  <si>
    <t>949 01 04 8310006 851 290</t>
  </si>
  <si>
    <t>949 01 04 8310006 852 000</t>
  </si>
  <si>
    <t>949 01 04 8310006 852 290</t>
  </si>
  <si>
    <t>Расходы на обеспечение функций органов местного самоуправления</t>
  </si>
  <si>
    <t>949 01 04 8310006 000 000</t>
  </si>
  <si>
    <t>949 01 04 4310000 000 000</t>
  </si>
  <si>
    <t>Межбюджетные трансферты бюджетам муниципальных районов из бюджетов поселений</t>
  </si>
  <si>
    <t>949 01 04 4310001 000 000</t>
  </si>
  <si>
    <t>949 01 04 8310001 540 000</t>
  </si>
  <si>
    <t>949 01 04 4310002 000 000</t>
  </si>
  <si>
    <t>949 01 04 4310002 540 000</t>
  </si>
  <si>
    <t>949 01 04 4310003 000 000</t>
  </si>
  <si>
    <t>949 01 04 4310003 540 000</t>
  </si>
  <si>
    <t>949 01 04 4310654 000 000</t>
  </si>
  <si>
    <t>949 01 04 4310654 244 000</t>
  </si>
  <si>
    <t>Прочие непрограмные расходы</t>
  </si>
  <si>
    <t>949 01 13 9900000 000 000</t>
  </si>
  <si>
    <t>Управление муниципальной собственностью</t>
  </si>
  <si>
    <t>949 01 13 9920000 000 000</t>
  </si>
  <si>
    <t>949 01 13 9920009 000 000</t>
  </si>
  <si>
    <t>949 01 13 9920009 244 000</t>
  </si>
  <si>
    <t>Прочие расходы по управлению. Муниципальным имуществом</t>
  </si>
  <si>
    <t>949 01 13 9920341 000 000</t>
  </si>
  <si>
    <t>949 01 13 9920341 244 000</t>
  </si>
  <si>
    <t>Защита населения и территории от чрезвычайных ситуаций природного и техногенного  характера, гражданская оборона</t>
  </si>
  <si>
    <t>Резервные фонды местных администраций</t>
  </si>
  <si>
    <t>Прочая закупка товаров, работ и услуг для обеспечения государственных (муниципальных) нужд.</t>
  </si>
  <si>
    <t>949 03 09 9910008 244 000</t>
  </si>
  <si>
    <t>949 03 09 9910010 244 000</t>
  </si>
  <si>
    <t>949 03 09 9910010 000 000</t>
  </si>
  <si>
    <t>Пособия, компенсации и иные социальные выплаты гражданам, кроме публичных нормативных обязательств (8631)</t>
  </si>
  <si>
    <t>949 03 09 9910115 321 000</t>
  </si>
  <si>
    <t>Частичное восстановление поврежденных в результате  крупномасштабного наводнения автомобильных дорог местного  значения и мостов(750)</t>
  </si>
  <si>
    <t>949 03 09 9915168 000 000</t>
  </si>
  <si>
    <t>Прочая закупка товаров, работ и услуг для обеспечения государственных (муниципальных) нужд ( 750)</t>
  </si>
  <si>
    <t>949 03 09 9915168 244 000</t>
  </si>
  <si>
    <t>Возмещение расходов на проведение аварийно-восстановительных работ на поврежденных объектах ЖКХ  ( 680)</t>
  </si>
  <si>
    <t>949 03 09 9915104 000 000</t>
  </si>
  <si>
    <t>949 03 09 9915104 244 000</t>
  </si>
  <si>
    <t xml:space="preserve">Прочая закупка товаров, работ и услуг для обеспечения государственных (муниципальных) нужд </t>
  </si>
  <si>
    <t>949 03 09 9915104 321 000</t>
  </si>
  <si>
    <t>Пособия, компенсации и иные социальные выплаты кроме публичных нормативных обязательств (680)</t>
  </si>
  <si>
    <t>Защита населения и территории от чрезвычайных ситуаций природного  и техногенного характера, гражданская оборона (ЧС 02)</t>
  </si>
  <si>
    <t>949 03 09 9910106 000 000</t>
  </si>
  <si>
    <t>949 03 09 9910106 244 000</t>
  </si>
  <si>
    <t>Возмещение расходов за потерю имущества в результате чрезвычайной ситуации (ЧС 03)</t>
  </si>
  <si>
    <t>949 03 09 9910114 000 000</t>
  </si>
  <si>
    <t xml:space="preserve">Пособия, компенсации и иные социальные выплаты
гражданам, кроме публичных нормативных обязательств
</t>
  </si>
  <si>
    <t>949 03 09 9910114 321 000</t>
  </si>
  <si>
    <t>Прочие непрограммные расходы органов местного самоуправления</t>
  </si>
  <si>
    <t>949 03 10 9910000 000 000</t>
  </si>
  <si>
    <t>949 03 10 9910011 000 000</t>
  </si>
  <si>
    <t>949 03 10 9910011 244 000</t>
  </si>
  <si>
    <t>949 04 01 9915083 000 000</t>
  </si>
  <si>
    <t>949 04 01 9915000 000 000</t>
  </si>
  <si>
    <t>949 04 01 9915083 244 000</t>
  </si>
  <si>
    <t>949 04 01 99150836 244 225</t>
  </si>
  <si>
    <t>949 04 01 9915083 244 340</t>
  </si>
  <si>
    <t>Автомобильный транспорт</t>
  </si>
  <si>
    <t>949 04 08 8410000 000 000</t>
  </si>
  <si>
    <t>949 04 08 8410014 000 000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</si>
  <si>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</si>
  <si>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949 04 08 8410014 810 000</t>
  </si>
  <si>
    <t>Развитие транспортной системы</t>
  </si>
  <si>
    <t>949 04 09 84000000 000 000</t>
  </si>
  <si>
    <t>Дорожная деятельность</t>
  </si>
  <si>
    <t>949 04 09 84200000 000 000</t>
  </si>
  <si>
    <t>Содержание автомобильных дорог общего пользования в границах населенных пунктов</t>
  </si>
  <si>
    <t>949 04 09 84200016 000 000</t>
  </si>
  <si>
    <t>949 04 09 84200016 244 000</t>
  </si>
  <si>
    <t>Муниципальная программа «Доступное   жилье гражданам, нуждающимся в улучшении жилищных условий, проживающих на территории сельского поселения «Село Богородское» Ульчского муниципального района Хабаровского края  в  2014-2017 годах и на период до 2020 года»</t>
  </si>
  <si>
    <t>949 05 01 9700000 000 000</t>
  </si>
  <si>
    <t xml:space="preserve">Расселение жилищного фонда, признанного непригодным для проживания и (или)реконструкции квартирв рамках муниципальной программы «Доступное жилье гражданам, нуждающимся в улучшении жилищных условий, проживающих на территории  сельского поселения «Село Богородское»Ульчского муниципального района Хабаровского края в 2014-2017 годах и на период до 2020 года» объекта муниципальной собственности сельского поселения «36-ти квартирный жилой дом в с. Богородское» </t>
  </si>
  <si>
    <t>949 05 01 9710022 000 000</t>
  </si>
  <si>
    <t xml:space="preserve">Бюджетные инвестиции в объекты капитального
строительства государственной (муниципальной) собственности
</t>
  </si>
  <si>
    <t>949 05 01 9710022 414 000</t>
  </si>
  <si>
    <t>Предоставление социальных выплат гражданам Российской Федерации, проживающим в сельском поселении "Село Богородское"на приобретение ( изготовление,доставку) строительных материалов, конструкций и изделий в рамках муниципальной программы  "Доступное жилье гражданам, нуждающимся в улучшении жилищных  условий, проживающих на территории сельского поселения "Село Богородское" Ульчского муниципального района Хабаровского края в 2014-2017 годах и на период до 2020 года".территории сельского поселения «Село Богородское» Ульчского муниципального района Хабаровского края  в  2014-2017 годах и на период до 2020 года»</t>
  </si>
  <si>
    <t>949 05 01 9710023 000 000</t>
  </si>
  <si>
    <t>949 05 01 9710023 321 000</t>
  </si>
  <si>
    <t>Предоставление социальных выплат гражданам Российской Федерации, проживающим в сельском поселении "Село Богородское"на приобретение ( изготовление,доставку) строительных материалов, конструкций и изделий за счет субсидий на софинансирование расходных обязательств  из бюджета Хабаровского края в рамках  муниципальной программы   "Доступное жилье гражданам, нуждающимся в улучшении жилищных  условий, проживающих на территории сельского поселения "Село Богородское" Ульчского муниципального района Хабаровского края в 2014-2017 годах и на период до 2020 года". «Село Богородское» Ульчского муниципального района Хабаровского края  в  2014-2017 годах и на период до 2020 года»</t>
  </si>
  <si>
    <t>949 05 01 9720529 000 000</t>
  </si>
  <si>
    <t>949 05 01 9720529 321 000</t>
  </si>
  <si>
    <t>949 05 01 8500000 000 000</t>
  </si>
  <si>
    <t>949 05 01 8520000 000 000</t>
  </si>
  <si>
    <t xml:space="preserve"> Содержание объектов недвижимого имущества муниципальной собственности</t>
  </si>
  <si>
    <t>949 05 01 8520025 000 000</t>
  </si>
  <si>
    <t>949 05 01 8520025 244 000</t>
  </si>
  <si>
    <t>949 05 01 8520025 243 000</t>
  </si>
  <si>
    <t>Расходы  на проведение капитального ремонта объектов муниципальной собственности сельского поселения «Село Богородское».</t>
  </si>
  <si>
    <t>949 05 01 8520026 000 000</t>
  </si>
  <si>
    <t>949 05 01 8520026 243 000</t>
  </si>
  <si>
    <t>949 05 02 8600000 000 000</t>
  </si>
  <si>
    <t>Очистные сооружения "Село Богородское"</t>
  </si>
  <si>
    <t>949 05 02 8610029 000 000</t>
  </si>
  <si>
    <t>949 05 02 8610029 244 000</t>
  </si>
  <si>
    <t>Реализация государственных функций связанных с общегосударственным управлением</t>
  </si>
  <si>
    <t>949 05 02 8630000 000 000</t>
  </si>
  <si>
    <t>949 05 02 8630034 000 000</t>
  </si>
  <si>
    <t>949 05 02 8630034 244 000</t>
  </si>
  <si>
    <t>949 05 03 0000000 000 000</t>
  </si>
  <si>
    <t>949 05 03 8700000 000 000</t>
  </si>
  <si>
    <t>949 05 03 8710036 000 000</t>
  </si>
  <si>
    <t>949 05 03 8710036 244 000</t>
  </si>
  <si>
    <t>949 05 03 8710036 244 223</t>
  </si>
  <si>
    <t>949 05 03 8710036 244 225</t>
  </si>
  <si>
    <t>949 05 03 8710036 244 340</t>
  </si>
  <si>
    <t>Оплата расходов за содержание мест захоронения</t>
  </si>
  <si>
    <t>949 05 03 8730038 244 000</t>
  </si>
  <si>
    <t>949 05 03 8730000 000 000</t>
  </si>
  <si>
    <t>949 05 03 8730038 000 000</t>
  </si>
  <si>
    <t>Прочие  мероприятия по благоустройству городских округов и поселений</t>
  </si>
  <si>
    <t>949 05 03 8740000 000 000</t>
  </si>
  <si>
    <t>Организация и содержание мест захоронения бытовых отходов</t>
  </si>
  <si>
    <t>949 05 03 8740039 000 000</t>
  </si>
  <si>
    <t>949 05 03 8740039 244 000</t>
  </si>
  <si>
    <t>Прочие мероприятия по благоустройству.</t>
  </si>
  <si>
    <t>949 05 03 8740040 000 000</t>
  </si>
  <si>
    <t>949 05 03 8740040 244 000</t>
  </si>
  <si>
    <t>Пенсионное обеспечение</t>
  </si>
  <si>
    <t>94910 000000000 000 000</t>
  </si>
  <si>
    <t>949 10 01 4310004 000 000</t>
  </si>
  <si>
    <t>949 10 01 4310004 540 000</t>
  </si>
  <si>
    <t>949 01 04 8310006 851 000</t>
  </si>
  <si>
    <t>Межбюджетные трансферты</t>
  </si>
  <si>
    <t>949 01 04 8310001 540 251</t>
  </si>
  <si>
    <t>949 01 04 4310002 540 251</t>
  </si>
  <si>
    <t>949 01 04 4310654 244 340</t>
  </si>
  <si>
    <t>949 01 04 4310003 540 251</t>
  </si>
  <si>
    <t>949 01 13 9920009 244 226</t>
  </si>
  <si>
    <t>949 01 13 9920341 244 226</t>
  </si>
  <si>
    <t>Прочие непрограммные расходф</t>
  </si>
  <si>
    <t>949 01 13 9920341 244 290</t>
  </si>
  <si>
    <t>Прочие работы, услуги</t>
  </si>
  <si>
    <t>949 03 09 9910008 244 226</t>
  </si>
  <si>
    <t>Работы услуги по содержанию имущества</t>
  </si>
  <si>
    <t>949 03 09 9910010 244 250</t>
  </si>
  <si>
    <t>949 03 09 9910115 321 290</t>
  </si>
  <si>
    <t>949 03 09 9915104 244 222</t>
  </si>
  <si>
    <t>949 03 09 9915104 244 223</t>
  </si>
  <si>
    <t>949 03 09 9915104 244 226</t>
  </si>
  <si>
    <t>949 03 09 9915104 321 290</t>
  </si>
  <si>
    <t>949 03 09 9915104 244 225</t>
  </si>
  <si>
    <t>949 03 09 9915168 244 225</t>
  </si>
  <si>
    <t>949 03 09 9915168 244 226</t>
  </si>
  <si>
    <t>949 03 09 9915168 244 340</t>
  </si>
  <si>
    <t>949 03 09 9910106 244 225</t>
  </si>
  <si>
    <t>949 03 09 9910114 321 290</t>
  </si>
  <si>
    <t>949 03 10 9910011 244 222</t>
  </si>
  <si>
    <t>949 03 10 9910011 244 226</t>
  </si>
  <si>
    <t>949 03 10 9910011 244 310</t>
  </si>
  <si>
    <t>Увеличение стомости матриальных запасов</t>
  </si>
  <si>
    <t>949 03 10 9910011 244 340</t>
  </si>
  <si>
    <t>Безвозмездные еперчисления организациям, за исключением государственных и муниципальных организаций</t>
  </si>
  <si>
    <t>949 04 08 8410014 810 242</t>
  </si>
  <si>
    <t>949 04 09 84200016 244 225</t>
  </si>
  <si>
    <t>949 05 01 9710022 414 226</t>
  </si>
  <si>
    <t>Пособия по социальной помощи населению</t>
  </si>
  <si>
    <t>949 05 01 9720529 321 262</t>
  </si>
  <si>
    <t>949 05 01 8520025 244 226</t>
  </si>
  <si>
    <t>949 05 01 8520025 243 340</t>
  </si>
  <si>
    <t>949 05 01 8520026 243 225</t>
  </si>
  <si>
    <t>949 05 02 8610029 244 226</t>
  </si>
  <si>
    <t>949 05 02 8630034 244 225</t>
  </si>
  <si>
    <t>949 05 02 8630034 244 226</t>
  </si>
  <si>
    <t>949 05 02 8630034 244 310</t>
  </si>
  <si>
    <t>949 05 02 8630034 244 340</t>
  </si>
  <si>
    <t>949 05 03 8740039 244 225</t>
  </si>
  <si>
    <t>949 05 03 8740040 244 225</t>
  </si>
  <si>
    <t>949 05 03 8740040 244 340</t>
  </si>
  <si>
    <t>949 05 03 8730038 244 225</t>
  </si>
  <si>
    <t>949 10 01 4310004 540 251</t>
  </si>
  <si>
    <t>Перечисления другим бюджетам бюджетной системы РФ</t>
  </si>
  <si>
    <t>Закон Хабаровского края от 24.11.2010№ 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</si>
  <si>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Обеспечение проведение выборов</t>
  </si>
  <si>
    <t>949 01 07 0000000 000 000</t>
  </si>
  <si>
    <t>УДЕЛЬНЫЙ ВЕС (%)</t>
  </si>
  <si>
    <t>949 03 09 9910008 244 290</t>
  </si>
  <si>
    <t>949 03 09 9910106 244 226</t>
  </si>
  <si>
    <t>949 03 09 9910008 000 000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</si>
</sst>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8" fillId="0" borderId="0" xfId="0" applyFont="1"/>
    <xf numFmtId="0" fontId="7" fillId="0" borderId="0" xfId="0" applyFont="1"/>
    <xf numFmtId="4" fontId="9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wrapText="1"/>
    </xf>
    <xf numFmtId="49" fontId="4" fillId="0" borderId="3" xfId="0" applyNumberFormat="1" applyFont="1" applyFill="1" applyBorder="1" applyAlignment="1">
      <alignment horizontal="center" wrapText="1"/>
    </xf>
    <xf numFmtId="49" fontId="9" fillId="0" borderId="3" xfId="0" quotePrefix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13" fillId="0" borderId="3" xfId="0" applyNumberFormat="1" applyFont="1" applyFill="1" applyBorder="1" applyAlignment="1" applyProtection="1">
      <alignment horizontal="left" wrapText="1" indent="1"/>
    </xf>
    <xf numFmtId="0" fontId="9" fillId="0" borderId="3" xfId="0" quotePrefix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quotePrefix="1" applyNumberFormat="1" applyFont="1" applyFill="1" applyBorder="1" applyAlignment="1" applyProtection="1">
      <alignment horizontal="center" wrapText="1"/>
    </xf>
    <xf numFmtId="0" fontId="13" fillId="0" borderId="3" xfId="0" quotePrefix="1" applyNumberFormat="1" applyFont="1" applyFill="1" applyBorder="1" applyAlignment="1" applyProtection="1">
      <alignment horizontal="center" wrapText="1"/>
    </xf>
    <xf numFmtId="0" fontId="9" fillId="0" borderId="3" xfId="0" applyNumberFormat="1" applyFont="1" applyFill="1" applyBorder="1" applyAlignment="1" applyProtection="1">
      <alignment horizontal="left" wrapText="1" indent="1"/>
    </xf>
    <xf numFmtId="0" fontId="9" fillId="0" borderId="3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3" fillId="0" borderId="3" xfId="0" applyNumberFormat="1" applyFont="1" applyFill="1" applyBorder="1" applyAlignment="1" applyProtection="1">
      <alignment horizontal="center" wrapText="1"/>
    </xf>
    <xf numFmtId="0" fontId="13" fillId="0" borderId="3" xfId="0" applyFont="1" applyFill="1" applyBorder="1" applyAlignment="1">
      <alignment horizontal="justify" wrapText="1"/>
    </xf>
    <xf numFmtId="0" fontId="16" fillId="0" borderId="0" xfId="0" applyFont="1" applyFill="1" applyAlignment="1">
      <alignment wrapText="1"/>
    </xf>
    <xf numFmtId="0" fontId="16" fillId="0" borderId="0" xfId="0" applyFont="1" applyFill="1" applyAlignment="1">
      <alignment horizontal="center" wrapText="1"/>
    </xf>
    <xf numFmtId="4" fontId="16" fillId="0" borderId="0" xfId="0" applyNumberFormat="1" applyFont="1" applyFill="1" applyAlignment="1">
      <alignment horizontal="right" wrapText="1"/>
    </xf>
    <xf numFmtId="9" fontId="16" fillId="0" borderId="0" xfId="1" applyFont="1" applyFill="1" applyAlignment="1">
      <alignment horizontal="right" wrapText="1"/>
    </xf>
    <xf numFmtId="4" fontId="16" fillId="0" borderId="0" xfId="0" applyNumberFormat="1" applyFont="1" applyFill="1" applyBorder="1" applyAlignment="1">
      <alignment horizontal="right" wrapText="1"/>
    </xf>
    <xf numFmtId="49" fontId="13" fillId="0" borderId="3" xfId="0" quotePrefix="1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9" fillId="0" borderId="3" xfId="0" applyNumberFormat="1" applyFont="1" applyFill="1" applyBorder="1" applyAlignment="1">
      <alignment horizontal="center" wrapText="1"/>
    </xf>
    <xf numFmtId="4" fontId="11" fillId="2" borderId="3" xfId="0" applyNumberFormat="1" applyFont="1" applyFill="1" applyBorder="1" applyAlignment="1">
      <alignment horizontal="center" wrapText="1"/>
    </xf>
    <xf numFmtId="4" fontId="12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 applyProtection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 applyProtection="1">
      <alignment horizontal="center" wrapText="1"/>
    </xf>
    <xf numFmtId="4" fontId="15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 applyProtection="1">
      <alignment horizontal="center" wrapText="1"/>
    </xf>
    <xf numFmtId="4" fontId="9" fillId="0" borderId="3" xfId="0" applyNumberFormat="1" applyFont="1" applyFill="1" applyBorder="1" applyAlignment="1" applyProtection="1">
      <alignment horizontal="center" wrapText="1"/>
    </xf>
    <xf numFmtId="4" fontId="12" fillId="0" borderId="3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2" fontId="12" fillId="0" borderId="3" xfId="0" applyNumberFormat="1" applyFont="1" applyBorder="1" applyAlignment="1">
      <alignment horizontal="center"/>
    </xf>
    <xf numFmtId="0" fontId="17" fillId="0" borderId="0" xfId="0" applyFont="1"/>
    <xf numFmtId="0" fontId="0" fillId="0" borderId="0" xfId="0" applyFont="1"/>
    <xf numFmtId="0" fontId="12" fillId="0" borderId="5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4" fillId="0" borderId="6" xfId="0" quotePrefix="1" applyNumberFormat="1" applyFont="1" applyFill="1" applyBorder="1" applyAlignment="1" applyProtection="1">
      <alignment horizontal="center" wrapText="1"/>
    </xf>
    <xf numFmtId="0" fontId="18" fillId="0" borderId="0" xfId="0" applyFont="1" applyAlignment="1">
      <alignment horizontal="justify" vertical="center" wrapText="1"/>
    </xf>
    <xf numFmtId="0" fontId="18" fillId="0" borderId="3" xfId="0" applyFont="1" applyBorder="1" applyAlignment="1">
      <alignment horizontal="justify" vertical="center" wrapText="1"/>
    </xf>
    <xf numFmtId="4" fontId="18" fillId="0" borderId="3" xfId="0" applyNumberFormat="1" applyFont="1" applyFill="1" applyBorder="1" applyAlignment="1" applyProtection="1">
      <alignment horizontal="center" wrapText="1"/>
    </xf>
    <xf numFmtId="4" fontId="6" fillId="0" borderId="3" xfId="0" applyNumberFormat="1" applyFont="1" applyFill="1" applyBorder="1" applyAlignment="1">
      <alignment horizontal="center" wrapText="1"/>
    </xf>
    <xf numFmtId="0" fontId="20" fillId="0" borderId="0" xfId="0" applyFont="1"/>
    <xf numFmtId="0" fontId="12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/>
    </xf>
    <xf numFmtId="0" fontId="18" fillId="0" borderId="3" xfId="0" applyFont="1" applyBorder="1" applyAlignment="1">
      <alignment horizontal="justify" vertical="center"/>
    </xf>
    <xf numFmtId="0" fontId="18" fillId="0" borderId="0" xfId="0" applyFont="1" applyAlignment="1">
      <alignment wrapText="1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18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5" fillId="0" borderId="3" xfId="0" applyNumberFormat="1" applyFont="1" applyFill="1" applyBorder="1" applyAlignment="1" applyProtection="1">
      <alignment horizontal="left" wrapText="1" indent="1"/>
    </xf>
    <xf numFmtId="0" fontId="4" fillId="0" borderId="3" xfId="0" applyFont="1" applyFill="1" applyBorder="1" applyAlignment="1">
      <alignment horizontal="justify" vertical="center" wrapText="1"/>
    </xf>
    <xf numFmtId="0" fontId="14" fillId="0" borderId="3" xfId="0" applyFont="1" applyBorder="1" applyAlignment="1">
      <alignment horizontal="justify" vertical="center" wrapText="1"/>
    </xf>
    <xf numFmtId="0" fontId="21" fillId="0" borderId="0" xfId="0" applyFont="1"/>
    <xf numFmtId="0" fontId="14" fillId="0" borderId="0" xfId="0" applyFont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19" fillId="0" borderId="0" xfId="0" applyFont="1"/>
    <xf numFmtId="0" fontId="14" fillId="0" borderId="0" xfId="0" applyFont="1" applyBorder="1" applyAlignment="1">
      <alignment horizontal="justify" vertical="center" wrapText="1"/>
    </xf>
    <xf numFmtId="0" fontId="13" fillId="0" borderId="6" xfId="0" quotePrefix="1" applyNumberFormat="1" applyFont="1" applyFill="1" applyBorder="1" applyAlignment="1" applyProtection="1">
      <alignment horizontal="center" wrapText="1"/>
    </xf>
    <xf numFmtId="0" fontId="22" fillId="0" borderId="3" xfId="0" applyFont="1" applyBorder="1" applyAlignment="1">
      <alignment horizontal="justify" vertical="center" wrapText="1"/>
    </xf>
    <xf numFmtId="4" fontId="22" fillId="0" borderId="3" xfId="0" applyNumberFormat="1" applyFont="1" applyFill="1" applyBorder="1" applyAlignment="1" applyProtection="1">
      <alignment horizontal="center" wrapText="1"/>
    </xf>
    <xf numFmtId="4" fontId="23" fillId="0" borderId="3" xfId="0" applyNumberFormat="1" applyFont="1" applyFill="1" applyBorder="1" applyAlignment="1">
      <alignment horizontal="center" wrapText="1"/>
    </xf>
    <xf numFmtId="0" fontId="24" fillId="0" borderId="0" xfId="0" applyFont="1"/>
    <xf numFmtId="0" fontId="14" fillId="0" borderId="3" xfId="0" applyFont="1" applyBorder="1" applyAlignment="1">
      <alignment horizontal="justify" vertical="top" wrapText="1"/>
    </xf>
    <xf numFmtId="0" fontId="14" fillId="0" borderId="0" xfId="0" applyFont="1" applyAlignment="1">
      <alignment horizontal="justify" vertical="top" wrapText="1"/>
    </xf>
    <xf numFmtId="0" fontId="13" fillId="0" borderId="3" xfId="0" applyNumberFormat="1" applyFont="1" applyFill="1" applyBorder="1" applyAlignment="1" applyProtection="1">
      <alignment horizontal="justify" vertical="center" wrapText="1"/>
    </xf>
    <xf numFmtId="0" fontId="13" fillId="0" borderId="3" xfId="0" applyFont="1" applyFill="1" applyBorder="1" applyAlignment="1">
      <alignment horizontal="justify" vertical="center" wrapText="1"/>
    </xf>
    <xf numFmtId="2" fontId="14" fillId="0" borderId="3" xfId="0" applyNumberFormat="1" applyFont="1" applyBorder="1" applyAlignment="1">
      <alignment horizontal="center"/>
    </xf>
    <xf numFmtId="0" fontId="25" fillId="0" borderId="0" xfId="0" applyFont="1"/>
    <xf numFmtId="4" fontId="5" fillId="0" borderId="3" xfId="0" applyNumberFormat="1" applyFont="1" applyFill="1" applyBorder="1" applyAlignment="1">
      <alignment horizontal="center" wrapText="1"/>
    </xf>
    <xf numFmtId="0" fontId="26" fillId="0" borderId="0" xfId="0" applyFont="1"/>
    <xf numFmtId="0" fontId="9" fillId="0" borderId="3" xfId="0" applyFont="1" applyFill="1" applyBorder="1" applyAlignment="1">
      <alignment horizontal="right" wrapText="1"/>
    </xf>
    <xf numFmtId="0" fontId="5" fillId="0" borderId="3" xfId="0" applyNumberFormat="1" applyFont="1" applyFill="1" applyBorder="1" applyAlignment="1" applyProtection="1">
      <alignment horizontal="right" wrapText="1" indent="1"/>
    </xf>
    <xf numFmtId="0" fontId="9" fillId="0" borderId="3" xfId="0" applyNumberFormat="1" applyFont="1" applyFill="1" applyBorder="1" applyAlignment="1" applyProtection="1">
      <alignment horizontal="right" wrapText="1" inden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tabSelected="1" topLeftCell="B109" zoomScale="136" zoomScaleNormal="136" workbookViewId="0">
      <selection activeCell="M101" sqref="M101"/>
    </sheetView>
  </sheetViews>
  <sheetFormatPr defaultRowHeight="15" x14ac:dyDescent="0.25"/>
  <cols>
    <col min="1" max="1" width="26.42578125" customWidth="1"/>
    <col min="2" max="2" width="18.140625" customWidth="1"/>
    <col min="3" max="3" width="9.7109375" customWidth="1"/>
    <col min="4" max="4" width="10.85546875" customWidth="1"/>
    <col min="5" max="5" width="9.85546875" customWidth="1"/>
    <col min="6" max="6" width="7.5703125" customWidth="1"/>
    <col min="7" max="7" width="8.42578125" customWidth="1"/>
    <col min="8" max="8" width="9.85546875" customWidth="1"/>
    <col min="9" max="9" width="10" customWidth="1"/>
    <col min="10" max="10" width="8.85546875" customWidth="1"/>
    <col min="11" max="11" width="8.42578125" customWidth="1"/>
    <col min="12" max="12" width="9.140625" customWidth="1"/>
    <col min="13" max="13" width="9.42578125" customWidth="1"/>
    <col min="14" max="14" width="9" customWidth="1"/>
    <col min="258" max="258" width="35.140625" customWidth="1"/>
    <col min="259" max="259" width="18.140625" customWidth="1"/>
    <col min="260" max="260" width="11.85546875" customWidth="1"/>
    <col min="261" max="261" width="12.28515625" customWidth="1"/>
    <col min="262" max="262" width="10.7109375" customWidth="1"/>
    <col min="263" max="263" width="9.28515625" customWidth="1"/>
    <col min="264" max="264" width="11.85546875" customWidth="1"/>
    <col min="265" max="265" width="12.5703125" customWidth="1"/>
    <col min="266" max="266" width="10.28515625" customWidth="1"/>
    <col min="267" max="267" width="12" customWidth="1"/>
    <col min="268" max="268" width="11.140625" customWidth="1"/>
    <col min="514" max="514" width="35.140625" customWidth="1"/>
    <col min="515" max="515" width="18.140625" customWidth="1"/>
    <col min="516" max="516" width="11.85546875" customWidth="1"/>
    <col min="517" max="517" width="12.28515625" customWidth="1"/>
    <col min="518" max="518" width="10.7109375" customWidth="1"/>
    <col min="519" max="519" width="9.28515625" customWidth="1"/>
    <col min="520" max="520" width="11.85546875" customWidth="1"/>
    <col min="521" max="521" width="12.5703125" customWidth="1"/>
    <col min="522" max="522" width="10.28515625" customWidth="1"/>
    <col min="523" max="523" width="12" customWidth="1"/>
    <col min="524" max="524" width="11.140625" customWidth="1"/>
    <col min="770" max="770" width="35.140625" customWidth="1"/>
    <col min="771" max="771" width="18.140625" customWidth="1"/>
    <col min="772" max="772" width="11.85546875" customWidth="1"/>
    <col min="773" max="773" width="12.28515625" customWidth="1"/>
    <col min="774" max="774" width="10.7109375" customWidth="1"/>
    <col min="775" max="775" width="9.28515625" customWidth="1"/>
    <col min="776" max="776" width="11.85546875" customWidth="1"/>
    <col min="777" max="777" width="12.5703125" customWidth="1"/>
    <col min="778" max="778" width="10.28515625" customWidth="1"/>
    <col min="779" max="779" width="12" customWidth="1"/>
    <col min="780" max="780" width="11.140625" customWidth="1"/>
    <col min="1026" max="1026" width="35.140625" customWidth="1"/>
    <col min="1027" max="1027" width="18.140625" customWidth="1"/>
    <col min="1028" max="1028" width="11.85546875" customWidth="1"/>
    <col min="1029" max="1029" width="12.28515625" customWidth="1"/>
    <col min="1030" max="1030" width="10.7109375" customWidth="1"/>
    <col min="1031" max="1031" width="9.28515625" customWidth="1"/>
    <col min="1032" max="1032" width="11.85546875" customWidth="1"/>
    <col min="1033" max="1033" width="12.5703125" customWidth="1"/>
    <col min="1034" max="1034" width="10.28515625" customWidth="1"/>
    <col min="1035" max="1035" width="12" customWidth="1"/>
    <col min="1036" max="1036" width="11.140625" customWidth="1"/>
    <col min="1282" max="1282" width="35.140625" customWidth="1"/>
    <col min="1283" max="1283" width="18.140625" customWidth="1"/>
    <col min="1284" max="1284" width="11.85546875" customWidth="1"/>
    <col min="1285" max="1285" width="12.28515625" customWidth="1"/>
    <col min="1286" max="1286" width="10.7109375" customWidth="1"/>
    <col min="1287" max="1287" width="9.28515625" customWidth="1"/>
    <col min="1288" max="1288" width="11.85546875" customWidth="1"/>
    <col min="1289" max="1289" width="12.5703125" customWidth="1"/>
    <col min="1290" max="1290" width="10.28515625" customWidth="1"/>
    <col min="1291" max="1291" width="12" customWidth="1"/>
    <col min="1292" max="1292" width="11.140625" customWidth="1"/>
    <col min="1538" max="1538" width="35.140625" customWidth="1"/>
    <col min="1539" max="1539" width="18.140625" customWidth="1"/>
    <col min="1540" max="1540" width="11.85546875" customWidth="1"/>
    <col min="1541" max="1541" width="12.28515625" customWidth="1"/>
    <col min="1542" max="1542" width="10.7109375" customWidth="1"/>
    <col min="1543" max="1543" width="9.28515625" customWidth="1"/>
    <col min="1544" max="1544" width="11.85546875" customWidth="1"/>
    <col min="1545" max="1545" width="12.5703125" customWidth="1"/>
    <col min="1546" max="1546" width="10.28515625" customWidth="1"/>
    <col min="1547" max="1547" width="12" customWidth="1"/>
    <col min="1548" max="1548" width="11.140625" customWidth="1"/>
    <col min="1794" max="1794" width="35.140625" customWidth="1"/>
    <col min="1795" max="1795" width="18.140625" customWidth="1"/>
    <col min="1796" max="1796" width="11.85546875" customWidth="1"/>
    <col min="1797" max="1797" width="12.28515625" customWidth="1"/>
    <col min="1798" max="1798" width="10.7109375" customWidth="1"/>
    <col min="1799" max="1799" width="9.28515625" customWidth="1"/>
    <col min="1800" max="1800" width="11.85546875" customWidth="1"/>
    <col min="1801" max="1801" width="12.5703125" customWidth="1"/>
    <col min="1802" max="1802" width="10.28515625" customWidth="1"/>
    <col min="1803" max="1803" width="12" customWidth="1"/>
    <col min="1804" max="1804" width="11.140625" customWidth="1"/>
    <col min="2050" max="2050" width="35.140625" customWidth="1"/>
    <col min="2051" max="2051" width="18.140625" customWidth="1"/>
    <col min="2052" max="2052" width="11.85546875" customWidth="1"/>
    <col min="2053" max="2053" width="12.28515625" customWidth="1"/>
    <col min="2054" max="2054" width="10.7109375" customWidth="1"/>
    <col min="2055" max="2055" width="9.28515625" customWidth="1"/>
    <col min="2056" max="2056" width="11.85546875" customWidth="1"/>
    <col min="2057" max="2057" width="12.5703125" customWidth="1"/>
    <col min="2058" max="2058" width="10.28515625" customWidth="1"/>
    <col min="2059" max="2059" width="12" customWidth="1"/>
    <col min="2060" max="2060" width="11.140625" customWidth="1"/>
    <col min="2306" max="2306" width="35.140625" customWidth="1"/>
    <col min="2307" max="2307" width="18.140625" customWidth="1"/>
    <col min="2308" max="2308" width="11.85546875" customWidth="1"/>
    <col min="2309" max="2309" width="12.28515625" customWidth="1"/>
    <col min="2310" max="2310" width="10.7109375" customWidth="1"/>
    <col min="2311" max="2311" width="9.28515625" customWidth="1"/>
    <col min="2312" max="2312" width="11.85546875" customWidth="1"/>
    <col min="2313" max="2313" width="12.5703125" customWidth="1"/>
    <col min="2314" max="2314" width="10.28515625" customWidth="1"/>
    <col min="2315" max="2315" width="12" customWidth="1"/>
    <col min="2316" max="2316" width="11.140625" customWidth="1"/>
    <col min="2562" max="2562" width="35.140625" customWidth="1"/>
    <col min="2563" max="2563" width="18.140625" customWidth="1"/>
    <col min="2564" max="2564" width="11.85546875" customWidth="1"/>
    <col min="2565" max="2565" width="12.28515625" customWidth="1"/>
    <col min="2566" max="2566" width="10.7109375" customWidth="1"/>
    <col min="2567" max="2567" width="9.28515625" customWidth="1"/>
    <col min="2568" max="2568" width="11.85546875" customWidth="1"/>
    <col min="2569" max="2569" width="12.5703125" customWidth="1"/>
    <col min="2570" max="2570" width="10.28515625" customWidth="1"/>
    <col min="2571" max="2571" width="12" customWidth="1"/>
    <col min="2572" max="2572" width="11.140625" customWidth="1"/>
    <col min="2818" max="2818" width="35.140625" customWidth="1"/>
    <col min="2819" max="2819" width="18.140625" customWidth="1"/>
    <col min="2820" max="2820" width="11.85546875" customWidth="1"/>
    <col min="2821" max="2821" width="12.28515625" customWidth="1"/>
    <col min="2822" max="2822" width="10.7109375" customWidth="1"/>
    <col min="2823" max="2823" width="9.28515625" customWidth="1"/>
    <col min="2824" max="2824" width="11.85546875" customWidth="1"/>
    <col min="2825" max="2825" width="12.5703125" customWidth="1"/>
    <col min="2826" max="2826" width="10.28515625" customWidth="1"/>
    <col min="2827" max="2827" width="12" customWidth="1"/>
    <col min="2828" max="2828" width="11.140625" customWidth="1"/>
    <col min="3074" max="3074" width="35.140625" customWidth="1"/>
    <col min="3075" max="3075" width="18.140625" customWidth="1"/>
    <col min="3076" max="3076" width="11.85546875" customWidth="1"/>
    <col min="3077" max="3077" width="12.28515625" customWidth="1"/>
    <col min="3078" max="3078" width="10.7109375" customWidth="1"/>
    <col min="3079" max="3079" width="9.28515625" customWidth="1"/>
    <col min="3080" max="3080" width="11.85546875" customWidth="1"/>
    <col min="3081" max="3081" width="12.5703125" customWidth="1"/>
    <col min="3082" max="3082" width="10.28515625" customWidth="1"/>
    <col min="3083" max="3083" width="12" customWidth="1"/>
    <col min="3084" max="3084" width="11.140625" customWidth="1"/>
    <col min="3330" max="3330" width="35.140625" customWidth="1"/>
    <col min="3331" max="3331" width="18.140625" customWidth="1"/>
    <col min="3332" max="3332" width="11.85546875" customWidth="1"/>
    <col min="3333" max="3333" width="12.28515625" customWidth="1"/>
    <col min="3334" max="3334" width="10.7109375" customWidth="1"/>
    <col min="3335" max="3335" width="9.28515625" customWidth="1"/>
    <col min="3336" max="3336" width="11.85546875" customWidth="1"/>
    <col min="3337" max="3337" width="12.5703125" customWidth="1"/>
    <col min="3338" max="3338" width="10.28515625" customWidth="1"/>
    <col min="3339" max="3339" width="12" customWidth="1"/>
    <col min="3340" max="3340" width="11.140625" customWidth="1"/>
    <col min="3586" max="3586" width="35.140625" customWidth="1"/>
    <col min="3587" max="3587" width="18.140625" customWidth="1"/>
    <col min="3588" max="3588" width="11.85546875" customWidth="1"/>
    <col min="3589" max="3589" width="12.28515625" customWidth="1"/>
    <col min="3590" max="3590" width="10.7109375" customWidth="1"/>
    <col min="3591" max="3591" width="9.28515625" customWidth="1"/>
    <col min="3592" max="3592" width="11.85546875" customWidth="1"/>
    <col min="3593" max="3593" width="12.5703125" customWidth="1"/>
    <col min="3594" max="3594" width="10.28515625" customWidth="1"/>
    <col min="3595" max="3595" width="12" customWidth="1"/>
    <col min="3596" max="3596" width="11.140625" customWidth="1"/>
    <col min="3842" max="3842" width="35.140625" customWidth="1"/>
    <col min="3843" max="3843" width="18.140625" customWidth="1"/>
    <col min="3844" max="3844" width="11.85546875" customWidth="1"/>
    <col min="3845" max="3845" width="12.28515625" customWidth="1"/>
    <col min="3846" max="3846" width="10.7109375" customWidth="1"/>
    <col min="3847" max="3847" width="9.28515625" customWidth="1"/>
    <col min="3848" max="3848" width="11.85546875" customWidth="1"/>
    <col min="3849" max="3849" width="12.5703125" customWidth="1"/>
    <col min="3850" max="3850" width="10.28515625" customWidth="1"/>
    <col min="3851" max="3851" width="12" customWidth="1"/>
    <col min="3852" max="3852" width="11.140625" customWidth="1"/>
    <col min="4098" max="4098" width="35.140625" customWidth="1"/>
    <col min="4099" max="4099" width="18.140625" customWidth="1"/>
    <col min="4100" max="4100" width="11.85546875" customWidth="1"/>
    <col min="4101" max="4101" width="12.28515625" customWidth="1"/>
    <col min="4102" max="4102" width="10.7109375" customWidth="1"/>
    <col min="4103" max="4103" width="9.28515625" customWidth="1"/>
    <col min="4104" max="4104" width="11.85546875" customWidth="1"/>
    <col min="4105" max="4105" width="12.5703125" customWidth="1"/>
    <col min="4106" max="4106" width="10.28515625" customWidth="1"/>
    <col min="4107" max="4107" width="12" customWidth="1"/>
    <col min="4108" max="4108" width="11.140625" customWidth="1"/>
    <col min="4354" max="4354" width="35.140625" customWidth="1"/>
    <col min="4355" max="4355" width="18.140625" customWidth="1"/>
    <col min="4356" max="4356" width="11.85546875" customWidth="1"/>
    <col min="4357" max="4357" width="12.28515625" customWidth="1"/>
    <col min="4358" max="4358" width="10.7109375" customWidth="1"/>
    <col min="4359" max="4359" width="9.28515625" customWidth="1"/>
    <col min="4360" max="4360" width="11.85546875" customWidth="1"/>
    <col min="4361" max="4361" width="12.5703125" customWidth="1"/>
    <col min="4362" max="4362" width="10.28515625" customWidth="1"/>
    <col min="4363" max="4363" width="12" customWidth="1"/>
    <col min="4364" max="4364" width="11.140625" customWidth="1"/>
    <col min="4610" max="4610" width="35.140625" customWidth="1"/>
    <col min="4611" max="4611" width="18.140625" customWidth="1"/>
    <col min="4612" max="4612" width="11.85546875" customWidth="1"/>
    <col min="4613" max="4613" width="12.28515625" customWidth="1"/>
    <col min="4614" max="4614" width="10.7109375" customWidth="1"/>
    <col min="4615" max="4615" width="9.28515625" customWidth="1"/>
    <col min="4616" max="4616" width="11.85546875" customWidth="1"/>
    <col min="4617" max="4617" width="12.5703125" customWidth="1"/>
    <col min="4618" max="4618" width="10.28515625" customWidth="1"/>
    <col min="4619" max="4619" width="12" customWidth="1"/>
    <col min="4620" max="4620" width="11.140625" customWidth="1"/>
    <col min="4866" max="4866" width="35.140625" customWidth="1"/>
    <col min="4867" max="4867" width="18.140625" customWidth="1"/>
    <col min="4868" max="4868" width="11.85546875" customWidth="1"/>
    <col min="4869" max="4869" width="12.28515625" customWidth="1"/>
    <col min="4870" max="4870" width="10.7109375" customWidth="1"/>
    <col min="4871" max="4871" width="9.28515625" customWidth="1"/>
    <col min="4872" max="4872" width="11.85546875" customWidth="1"/>
    <col min="4873" max="4873" width="12.5703125" customWidth="1"/>
    <col min="4874" max="4874" width="10.28515625" customWidth="1"/>
    <col min="4875" max="4875" width="12" customWidth="1"/>
    <col min="4876" max="4876" width="11.140625" customWidth="1"/>
    <col min="5122" max="5122" width="35.140625" customWidth="1"/>
    <col min="5123" max="5123" width="18.140625" customWidth="1"/>
    <col min="5124" max="5124" width="11.85546875" customWidth="1"/>
    <col min="5125" max="5125" width="12.28515625" customWidth="1"/>
    <col min="5126" max="5126" width="10.7109375" customWidth="1"/>
    <col min="5127" max="5127" width="9.28515625" customWidth="1"/>
    <col min="5128" max="5128" width="11.85546875" customWidth="1"/>
    <col min="5129" max="5129" width="12.5703125" customWidth="1"/>
    <col min="5130" max="5130" width="10.28515625" customWidth="1"/>
    <col min="5131" max="5131" width="12" customWidth="1"/>
    <col min="5132" max="5132" width="11.140625" customWidth="1"/>
    <col min="5378" max="5378" width="35.140625" customWidth="1"/>
    <col min="5379" max="5379" width="18.140625" customWidth="1"/>
    <col min="5380" max="5380" width="11.85546875" customWidth="1"/>
    <col min="5381" max="5381" width="12.28515625" customWidth="1"/>
    <col min="5382" max="5382" width="10.7109375" customWidth="1"/>
    <col min="5383" max="5383" width="9.28515625" customWidth="1"/>
    <col min="5384" max="5384" width="11.85546875" customWidth="1"/>
    <col min="5385" max="5385" width="12.5703125" customWidth="1"/>
    <col min="5386" max="5386" width="10.28515625" customWidth="1"/>
    <col min="5387" max="5387" width="12" customWidth="1"/>
    <col min="5388" max="5388" width="11.140625" customWidth="1"/>
    <col min="5634" max="5634" width="35.140625" customWidth="1"/>
    <col min="5635" max="5635" width="18.140625" customWidth="1"/>
    <col min="5636" max="5636" width="11.85546875" customWidth="1"/>
    <col min="5637" max="5637" width="12.28515625" customWidth="1"/>
    <col min="5638" max="5638" width="10.7109375" customWidth="1"/>
    <col min="5639" max="5639" width="9.28515625" customWidth="1"/>
    <col min="5640" max="5640" width="11.85546875" customWidth="1"/>
    <col min="5641" max="5641" width="12.5703125" customWidth="1"/>
    <col min="5642" max="5642" width="10.28515625" customWidth="1"/>
    <col min="5643" max="5643" width="12" customWidth="1"/>
    <col min="5644" max="5644" width="11.140625" customWidth="1"/>
    <col min="5890" max="5890" width="35.140625" customWidth="1"/>
    <col min="5891" max="5891" width="18.140625" customWidth="1"/>
    <col min="5892" max="5892" width="11.85546875" customWidth="1"/>
    <col min="5893" max="5893" width="12.28515625" customWidth="1"/>
    <col min="5894" max="5894" width="10.7109375" customWidth="1"/>
    <col min="5895" max="5895" width="9.28515625" customWidth="1"/>
    <col min="5896" max="5896" width="11.85546875" customWidth="1"/>
    <col min="5897" max="5897" width="12.5703125" customWidth="1"/>
    <col min="5898" max="5898" width="10.28515625" customWidth="1"/>
    <col min="5899" max="5899" width="12" customWidth="1"/>
    <col min="5900" max="5900" width="11.140625" customWidth="1"/>
    <col min="6146" max="6146" width="35.140625" customWidth="1"/>
    <col min="6147" max="6147" width="18.140625" customWidth="1"/>
    <col min="6148" max="6148" width="11.85546875" customWidth="1"/>
    <col min="6149" max="6149" width="12.28515625" customWidth="1"/>
    <col min="6150" max="6150" width="10.7109375" customWidth="1"/>
    <col min="6151" max="6151" width="9.28515625" customWidth="1"/>
    <col min="6152" max="6152" width="11.85546875" customWidth="1"/>
    <col min="6153" max="6153" width="12.5703125" customWidth="1"/>
    <col min="6154" max="6154" width="10.28515625" customWidth="1"/>
    <col min="6155" max="6155" width="12" customWidth="1"/>
    <col min="6156" max="6156" width="11.140625" customWidth="1"/>
    <col min="6402" max="6402" width="35.140625" customWidth="1"/>
    <col min="6403" max="6403" width="18.140625" customWidth="1"/>
    <col min="6404" max="6404" width="11.85546875" customWidth="1"/>
    <col min="6405" max="6405" width="12.28515625" customWidth="1"/>
    <col min="6406" max="6406" width="10.7109375" customWidth="1"/>
    <col min="6407" max="6407" width="9.28515625" customWidth="1"/>
    <col min="6408" max="6408" width="11.85546875" customWidth="1"/>
    <col min="6409" max="6409" width="12.5703125" customWidth="1"/>
    <col min="6410" max="6410" width="10.28515625" customWidth="1"/>
    <col min="6411" max="6411" width="12" customWidth="1"/>
    <col min="6412" max="6412" width="11.140625" customWidth="1"/>
    <col min="6658" max="6658" width="35.140625" customWidth="1"/>
    <col min="6659" max="6659" width="18.140625" customWidth="1"/>
    <col min="6660" max="6660" width="11.85546875" customWidth="1"/>
    <col min="6661" max="6661" width="12.28515625" customWidth="1"/>
    <col min="6662" max="6662" width="10.7109375" customWidth="1"/>
    <col min="6663" max="6663" width="9.28515625" customWidth="1"/>
    <col min="6664" max="6664" width="11.85546875" customWidth="1"/>
    <col min="6665" max="6665" width="12.5703125" customWidth="1"/>
    <col min="6666" max="6666" width="10.28515625" customWidth="1"/>
    <col min="6667" max="6667" width="12" customWidth="1"/>
    <col min="6668" max="6668" width="11.140625" customWidth="1"/>
    <col min="6914" max="6914" width="35.140625" customWidth="1"/>
    <col min="6915" max="6915" width="18.140625" customWidth="1"/>
    <col min="6916" max="6916" width="11.85546875" customWidth="1"/>
    <col min="6917" max="6917" width="12.28515625" customWidth="1"/>
    <col min="6918" max="6918" width="10.7109375" customWidth="1"/>
    <col min="6919" max="6919" width="9.28515625" customWidth="1"/>
    <col min="6920" max="6920" width="11.85546875" customWidth="1"/>
    <col min="6921" max="6921" width="12.5703125" customWidth="1"/>
    <col min="6922" max="6922" width="10.28515625" customWidth="1"/>
    <col min="6923" max="6923" width="12" customWidth="1"/>
    <col min="6924" max="6924" width="11.140625" customWidth="1"/>
    <col min="7170" max="7170" width="35.140625" customWidth="1"/>
    <col min="7171" max="7171" width="18.140625" customWidth="1"/>
    <col min="7172" max="7172" width="11.85546875" customWidth="1"/>
    <col min="7173" max="7173" width="12.28515625" customWidth="1"/>
    <col min="7174" max="7174" width="10.7109375" customWidth="1"/>
    <col min="7175" max="7175" width="9.28515625" customWidth="1"/>
    <col min="7176" max="7176" width="11.85546875" customWidth="1"/>
    <col min="7177" max="7177" width="12.5703125" customWidth="1"/>
    <col min="7178" max="7178" width="10.28515625" customWidth="1"/>
    <col min="7179" max="7179" width="12" customWidth="1"/>
    <col min="7180" max="7180" width="11.140625" customWidth="1"/>
    <col min="7426" max="7426" width="35.140625" customWidth="1"/>
    <col min="7427" max="7427" width="18.140625" customWidth="1"/>
    <col min="7428" max="7428" width="11.85546875" customWidth="1"/>
    <col min="7429" max="7429" width="12.28515625" customWidth="1"/>
    <col min="7430" max="7430" width="10.7109375" customWidth="1"/>
    <col min="7431" max="7431" width="9.28515625" customWidth="1"/>
    <col min="7432" max="7432" width="11.85546875" customWidth="1"/>
    <col min="7433" max="7433" width="12.5703125" customWidth="1"/>
    <col min="7434" max="7434" width="10.28515625" customWidth="1"/>
    <col min="7435" max="7435" width="12" customWidth="1"/>
    <col min="7436" max="7436" width="11.140625" customWidth="1"/>
    <col min="7682" max="7682" width="35.140625" customWidth="1"/>
    <col min="7683" max="7683" width="18.140625" customWidth="1"/>
    <col min="7684" max="7684" width="11.85546875" customWidth="1"/>
    <col min="7685" max="7685" width="12.28515625" customWidth="1"/>
    <col min="7686" max="7686" width="10.7109375" customWidth="1"/>
    <col min="7687" max="7687" width="9.28515625" customWidth="1"/>
    <col min="7688" max="7688" width="11.85546875" customWidth="1"/>
    <col min="7689" max="7689" width="12.5703125" customWidth="1"/>
    <col min="7690" max="7690" width="10.28515625" customWidth="1"/>
    <col min="7691" max="7691" width="12" customWidth="1"/>
    <col min="7692" max="7692" width="11.140625" customWidth="1"/>
    <col min="7938" max="7938" width="35.140625" customWidth="1"/>
    <col min="7939" max="7939" width="18.140625" customWidth="1"/>
    <col min="7940" max="7940" width="11.85546875" customWidth="1"/>
    <col min="7941" max="7941" width="12.28515625" customWidth="1"/>
    <col min="7942" max="7942" width="10.7109375" customWidth="1"/>
    <col min="7943" max="7943" width="9.28515625" customWidth="1"/>
    <col min="7944" max="7944" width="11.85546875" customWidth="1"/>
    <col min="7945" max="7945" width="12.5703125" customWidth="1"/>
    <col min="7946" max="7946" width="10.28515625" customWidth="1"/>
    <col min="7947" max="7947" width="12" customWidth="1"/>
    <col min="7948" max="7948" width="11.140625" customWidth="1"/>
    <col min="8194" max="8194" width="35.140625" customWidth="1"/>
    <col min="8195" max="8195" width="18.140625" customWidth="1"/>
    <col min="8196" max="8196" width="11.85546875" customWidth="1"/>
    <col min="8197" max="8197" width="12.28515625" customWidth="1"/>
    <col min="8198" max="8198" width="10.7109375" customWidth="1"/>
    <col min="8199" max="8199" width="9.28515625" customWidth="1"/>
    <col min="8200" max="8200" width="11.85546875" customWidth="1"/>
    <col min="8201" max="8201" width="12.5703125" customWidth="1"/>
    <col min="8202" max="8202" width="10.28515625" customWidth="1"/>
    <col min="8203" max="8203" width="12" customWidth="1"/>
    <col min="8204" max="8204" width="11.140625" customWidth="1"/>
    <col min="8450" max="8450" width="35.140625" customWidth="1"/>
    <col min="8451" max="8451" width="18.140625" customWidth="1"/>
    <col min="8452" max="8452" width="11.85546875" customWidth="1"/>
    <col min="8453" max="8453" width="12.28515625" customWidth="1"/>
    <col min="8454" max="8454" width="10.7109375" customWidth="1"/>
    <col min="8455" max="8455" width="9.28515625" customWidth="1"/>
    <col min="8456" max="8456" width="11.85546875" customWidth="1"/>
    <col min="8457" max="8457" width="12.5703125" customWidth="1"/>
    <col min="8458" max="8458" width="10.28515625" customWidth="1"/>
    <col min="8459" max="8459" width="12" customWidth="1"/>
    <col min="8460" max="8460" width="11.140625" customWidth="1"/>
    <col min="8706" max="8706" width="35.140625" customWidth="1"/>
    <col min="8707" max="8707" width="18.140625" customWidth="1"/>
    <col min="8708" max="8708" width="11.85546875" customWidth="1"/>
    <col min="8709" max="8709" width="12.28515625" customWidth="1"/>
    <col min="8710" max="8710" width="10.7109375" customWidth="1"/>
    <col min="8711" max="8711" width="9.28515625" customWidth="1"/>
    <col min="8712" max="8712" width="11.85546875" customWidth="1"/>
    <col min="8713" max="8713" width="12.5703125" customWidth="1"/>
    <col min="8714" max="8714" width="10.28515625" customWidth="1"/>
    <col min="8715" max="8715" width="12" customWidth="1"/>
    <col min="8716" max="8716" width="11.140625" customWidth="1"/>
    <col min="8962" max="8962" width="35.140625" customWidth="1"/>
    <col min="8963" max="8963" width="18.140625" customWidth="1"/>
    <col min="8964" max="8964" width="11.85546875" customWidth="1"/>
    <col min="8965" max="8965" width="12.28515625" customWidth="1"/>
    <col min="8966" max="8966" width="10.7109375" customWidth="1"/>
    <col min="8967" max="8967" width="9.28515625" customWidth="1"/>
    <col min="8968" max="8968" width="11.85546875" customWidth="1"/>
    <col min="8969" max="8969" width="12.5703125" customWidth="1"/>
    <col min="8970" max="8970" width="10.28515625" customWidth="1"/>
    <col min="8971" max="8971" width="12" customWidth="1"/>
    <col min="8972" max="8972" width="11.140625" customWidth="1"/>
    <col min="9218" max="9218" width="35.140625" customWidth="1"/>
    <col min="9219" max="9219" width="18.140625" customWidth="1"/>
    <col min="9220" max="9220" width="11.85546875" customWidth="1"/>
    <col min="9221" max="9221" width="12.28515625" customWidth="1"/>
    <col min="9222" max="9222" width="10.7109375" customWidth="1"/>
    <col min="9223" max="9223" width="9.28515625" customWidth="1"/>
    <col min="9224" max="9224" width="11.85546875" customWidth="1"/>
    <col min="9225" max="9225" width="12.5703125" customWidth="1"/>
    <col min="9226" max="9226" width="10.28515625" customWidth="1"/>
    <col min="9227" max="9227" width="12" customWidth="1"/>
    <col min="9228" max="9228" width="11.140625" customWidth="1"/>
    <col min="9474" max="9474" width="35.140625" customWidth="1"/>
    <col min="9475" max="9475" width="18.140625" customWidth="1"/>
    <col min="9476" max="9476" width="11.85546875" customWidth="1"/>
    <col min="9477" max="9477" width="12.28515625" customWidth="1"/>
    <col min="9478" max="9478" width="10.7109375" customWidth="1"/>
    <col min="9479" max="9479" width="9.28515625" customWidth="1"/>
    <col min="9480" max="9480" width="11.85546875" customWidth="1"/>
    <col min="9481" max="9481" width="12.5703125" customWidth="1"/>
    <col min="9482" max="9482" width="10.28515625" customWidth="1"/>
    <col min="9483" max="9483" width="12" customWidth="1"/>
    <col min="9484" max="9484" width="11.140625" customWidth="1"/>
    <col min="9730" max="9730" width="35.140625" customWidth="1"/>
    <col min="9731" max="9731" width="18.140625" customWidth="1"/>
    <col min="9732" max="9732" width="11.85546875" customWidth="1"/>
    <col min="9733" max="9733" width="12.28515625" customWidth="1"/>
    <col min="9734" max="9734" width="10.7109375" customWidth="1"/>
    <col min="9735" max="9735" width="9.28515625" customWidth="1"/>
    <col min="9736" max="9736" width="11.85546875" customWidth="1"/>
    <col min="9737" max="9737" width="12.5703125" customWidth="1"/>
    <col min="9738" max="9738" width="10.28515625" customWidth="1"/>
    <col min="9739" max="9739" width="12" customWidth="1"/>
    <col min="9740" max="9740" width="11.140625" customWidth="1"/>
    <col min="9986" max="9986" width="35.140625" customWidth="1"/>
    <col min="9987" max="9987" width="18.140625" customWidth="1"/>
    <col min="9988" max="9988" width="11.85546875" customWidth="1"/>
    <col min="9989" max="9989" width="12.28515625" customWidth="1"/>
    <col min="9990" max="9990" width="10.7109375" customWidth="1"/>
    <col min="9991" max="9991" width="9.28515625" customWidth="1"/>
    <col min="9992" max="9992" width="11.85546875" customWidth="1"/>
    <col min="9993" max="9993" width="12.5703125" customWidth="1"/>
    <col min="9994" max="9994" width="10.28515625" customWidth="1"/>
    <col min="9995" max="9995" width="12" customWidth="1"/>
    <col min="9996" max="9996" width="11.140625" customWidth="1"/>
    <col min="10242" max="10242" width="35.140625" customWidth="1"/>
    <col min="10243" max="10243" width="18.140625" customWidth="1"/>
    <col min="10244" max="10244" width="11.85546875" customWidth="1"/>
    <col min="10245" max="10245" width="12.28515625" customWidth="1"/>
    <col min="10246" max="10246" width="10.7109375" customWidth="1"/>
    <col min="10247" max="10247" width="9.28515625" customWidth="1"/>
    <col min="10248" max="10248" width="11.85546875" customWidth="1"/>
    <col min="10249" max="10249" width="12.5703125" customWidth="1"/>
    <col min="10250" max="10250" width="10.28515625" customWidth="1"/>
    <col min="10251" max="10251" width="12" customWidth="1"/>
    <col min="10252" max="10252" width="11.140625" customWidth="1"/>
    <col min="10498" max="10498" width="35.140625" customWidth="1"/>
    <col min="10499" max="10499" width="18.140625" customWidth="1"/>
    <col min="10500" max="10500" width="11.85546875" customWidth="1"/>
    <col min="10501" max="10501" width="12.28515625" customWidth="1"/>
    <col min="10502" max="10502" width="10.7109375" customWidth="1"/>
    <col min="10503" max="10503" width="9.28515625" customWidth="1"/>
    <col min="10504" max="10504" width="11.85546875" customWidth="1"/>
    <col min="10505" max="10505" width="12.5703125" customWidth="1"/>
    <col min="10506" max="10506" width="10.28515625" customWidth="1"/>
    <col min="10507" max="10507" width="12" customWidth="1"/>
    <col min="10508" max="10508" width="11.140625" customWidth="1"/>
    <col min="10754" max="10754" width="35.140625" customWidth="1"/>
    <col min="10755" max="10755" width="18.140625" customWidth="1"/>
    <col min="10756" max="10756" width="11.85546875" customWidth="1"/>
    <col min="10757" max="10757" width="12.28515625" customWidth="1"/>
    <col min="10758" max="10758" width="10.7109375" customWidth="1"/>
    <col min="10759" max="10759" width="9.28515625" customWidth="1"/>
    <col min="10760" max="10760" width="11.85546875" customWidth="1"/>
    <col min="10761" max="10761" width="12.5703125" customWidth="1"/>
    <col min="10762" max="10762" width="10.28515625" customWidth="1"/>
    <col min="10763" max="10763" width="12" customWidth="1"/>
    <col min="10764" max="10764" width="11.140625" customWidth="1"/>
    <col min="11010" max="11010" width="35.140625" customWidth="1"/>
    <col min="11011" max="11011" width="18.140625" customWidth="1"/>
    <col min="11012" max="11012" width="11.85546875" customWidth="1"/>
    <col min="11013" max="11013" width="12.28515625" customWidth="1"/>
    <col min="11014" max="11014" width="10.7109375" customWidth="1"/>
    <col min="11015" max="11015" width="9.28515625" customWidth="1"/>
    <col min="11016" max="11016" width="11.85546875" customWidth="1"/>
    <col min="11017" max="11017" width="12.5703125" customWidth="1"/>
    <col min="11018" max="11018" width="10.28515625" customWidth="1"/>
    <col min="11019" max="11019" width="12" customWidth="1"/>
    <col min="11020" max="11020" width="11.140625" customWidth="1"/>
    <col min="11266" max="11266" width="35.140625" customWidth="1"/>
    <col min="11267" max="11267" width="18.140625" customWidth="1"/>
    <col min="11268" max="11268" width="11.85546875" customWidth="1"/>
    <col min="11269" max="11269" width="12.28515625" customWidth="1"/>
    <col min="11270" max="11270" width="10.7109375" customWidth="1"/>
    <col min="11271" max="11271" width="9.28515625" customWidth="1"/>
    <col min="11272" max="11272" width="11.85546875" customWidth="1"/>
    <col min="11273" max="11273" width="12.5703125" customWidth="1"/>
    <col min="11274" max="11274" width="10.28515625" customWidth="1"/>
    <col min="11275" max="11275" width="12" customWidth="1"/>
    <col min="11276" max="11276" width="11.140625" customWidth="1"/>
    <col min="11522" max="11522" width="35.140625" customWidth="1"/>
    <col min="11523" max="11523" width="18.140625" customWidth="1"/>
    <col min="11524" max="11524" width="11.85546875" customWidth="1"/>
    <col min="11525" max="11525" width="12.28515625" customWidth="1"/>
    <col min="11526" max="11526" width="10.7109375" customWidth="1"/>
    <col min="11527" max="11527" width="9.28515625" customWidth="1"/>
    <col min="11528" max="11528" width="11.85546875" customWidth="1"/>
    <col min="11529" max="11529" width="12.5703125" customWidth="1"/>
    <col min="11530" max="11530" width="10.28515625" customWidth="1"/>
    <col min="11531" max="11531" width="12" customWidth="1"/>
    <col min="11532" max="11532" width="11.140625" customWidth="1"/>
    <col min="11778" max="11778" width="35.140625" customWidth="1"/>
    <col min="11779" max="11779" width="18.140625" customWidth="1"/>
    <col min="11780" max="11780" width="11.85546875" customWidth="1"/>
    <col min="11781" max="11781" width="12.28515625" customWidth="1"/>
    <col min="11782" max="11782" width="10.7109375" customWidth="1"/>
    <col min="11783" max="11783" width="9.28515625" customWidth="1"/>
    <col min="11784" max="11784" width="11.85546875" customWidth="1"/>
    <col min="11785" max="11785" width="12.5703125" customWidth="1"/>
    <col min="11786" max="11786" width="10.28515625" customWidth="1"/>
    <col min="11787" max="11787" width="12" customWidth="1"/>
    <col min="11788" max="11788" width="11.140625" customWidth="1"/>
    <col min="12034" max="12034" width="35.140625" customWidth="1"/>
    <col min="12035" max="12035" width="18.140625" customWidth="1"/>
    <col min="12036" max="12036" width="11.85546875" customWidth="1"/>
    <col min="12037" max="12037" width="12.28515625" customWidth="1"/>
    <col min="12038" max="12038" width="10.7109375" customWidth="1"/>
    <col min="12039" max="12039" width="9.28515625" customWidth="1"/>
    <col min="12040" max="12040" width="11.85546875" customWidth="1"/>
    <col min="12041" max="12041" width="12.5703125" customWidth="1"/>
    <col min="12042" max="12042" width="10.28515625" customWidth="1"/>
    <col min="12043" max="12043" width="12" customWidth="1"/>
    <col min="12044" max="12044" width="11.140625" customWidth="1"/>
    <col min="12290" max="12290" width="35.140625" customWidth="1"/>
    <col min="12291" max="12291" width="18.140625" customWidth="1"/>
    <col min="12292" max="12292" width="11.85546875" customWidth="1"/>
    <col min="12293" max="12293" width="12.28515625" customWidth="1"/>
    <col min="12294" max="12294" width="10.7109375" customWidth="1"/>
    <col min="12295" max="12295" width="9.28515625" customWidth="1"/>
    <col min="12296" max="12296" width="11.85546875" customWidth="1"/>
    <col min="12297" max="12297" width="12.5703125" customWidth="1"/>
    <col min="12298" max="12298" width="10.28515625" customWidth="1"/>
    <col min="12299" max="12299" width="12" customWidth="1"/>
    <col min="12300" max="12300" width="11.140625" customWidth="1"/>
    <col min="12546" max="12546" width="35.140625" customWidth="1"/>
    <col min="12547" max="12547" width="18.140625" customWidth="1"/>
    <col min="12548" max="12548" width="11.85546875" customWidth="1"/>
    <col min="12549" max="12549" width="12.28515625" customWidth="1"/>
    <col min="12550" max="12550" width="10.7109375" customWidth="1"/>
    <col min="12551" max="12551" width="9.28515625" customWidth="1"/>
    <col min="12552" max="12552" width="11.85546875" customWidth="1"/>
    <col min="12553" max="12553" width="12.5703125" customWidth="1"/>
    <col min="12554" max="12554" width="10.28515625" customWidth="1"/>
    <col min="12555" max="12555" width="12" customWidth="1"/>
    <col min="12556" max="12556" width="11.140625" customWidth="1"/>
    <col min="12802" max="12802" width="35.140625" customWidth="1"/>
    <col min="12803" max="12803" width="18.140625" customWidth="1"/>
    <col min="12804" max="12804" width="11.85546875" customWidth="1"/>
    <col min="12805" max="12805" width="12.28515625" customWidth="1"/>
    <col min="12806" max="12806" width="10.7109375" customWidth="1"/>
    <col min="12807" max="12807" width="9.28515625" customWidth="1"/>
    <col min="12808" max="12808" width="11.85546875" customWidth="1"/>
    <col min="12809" max="12809" width="12.5703125" customWidth="1"/>
    <col min="12810" max="12810" width="10.28515625" customWidth="1"/>
    <col min="12811" max="12811" width="12" customWidth="1"/>
    <col min="12812" max="12812" width="11.140625" customWidth="1"/>
    <col min="13058" max="13058" width="35.140625" customWidth="1"/>
    <col min="13059" max="13059" width="18.140625" customWidth="1"/>
    <col min="13060" max="13060" width="11.85546875" customWidth="1"/>
    <col min="13061" max="13061" width="12.28515625" customWidth="1"/>
    <col min="13062" max="13062" width="10.7109375" customWidth="1"/>
    <col min="13063" max="13063" width="9.28515625" customWidth="1"/>
    <col min="13064" max="13064" width="11.85546875" customWidth="1"/>
    <col min="13065" max="13065" width="12.5703125" customWidth="1"/>
    <col min="13066" max="13066" width="10.28515625" customWidth="1"/>
    <col min="13067" max="13067" width="12" customWidth="1"/>
    <col min="13068" max="13068" width="11.140625" customWidth="1"/>
    <col min="13314" max="13314" width="35.140625" customWidth="1"/>
    <col min="13315" max="13315" width="18.140625" customWidth="1"/>
    <col min="13316" max="13316" width="11.85546875" customWidth="1"/>
    <col min="13317" max="13317" width="12.28515625" customWidth="1"/>
    <col min="13318" max="13318" width="10.7109375" customWidth="1"/>
    <col min="13319" max="13319" width="9.28515625" customWidth="1"/>
    <col min="13320" max="13320" width="11.85546875" customWidth="1"/>
    <col min="13321" max="13321" width="12.5703125" customWidth="1"/>
    <col min="13322" max="13322" width="10.28515625" customWidth="1"/>
    <col min="13323" max="13323" width="12" customWidth="1"/>
    <col min="13324" max="13324" width="11.140625" customWidth="1"/>
    <col min="13570" max="13570" width="35.140625" customWidth="1"/>
    <col min="13571" max="13571" width="18.140625" customWidth="1"/>
    <col min="13572" max="13572" width="11.85546875" customWidth="1"/>
    <col min="13573" max="13573" width="12.28515625" customWidth="1"/>
    <col min="13574" max="13574" width="10.7109375" customWidth="1"/>
    <col min="13575" max="13575" width="9.28515625" customWidth="1"/>
    <col min="13576" max="13576" width="11.85546875" customWidth="1"/>
    <col min="13577" max="13577" width="12.5703125" customWidth="1"/>
    <col min="13578" max="13578" width="10.28515625" customWidth="1"/>
    <col min="13579" max="13579" width="12" customWidth="1"/>
    <col min="13580" max="13580" width="11.140625" customWidth="1"/>
    <col min="13826" max="13826" width="35.140625" customWidth="1"/>
    <col min="13827" max="13827" width="18.140625" customWidth="1"/>
    <col min="13828" max="13828" width="11.85546875" customWidth="1"/>
    <col min="13829" max="13829" width="12.28515625" customWidth="1"/>
    <col min="13830" max="13830" width="10.7109375" customWidth="1"/>
    <col min="13831" max="13831" width="9.28515625" customWidth="1"/>
    <col min="13832" max="13832" width="11.85546875" customWidth="1"/>
    <col min="13833" max="13833" width="12.5703125" customWidth="1"/>
    <col min="13834" max="13834" width="10.28515625" customWidth="1"/>
    <col min="13835" max="13835" width="12" customWidth="1"/>
    <col min="13836" max="13836" width="11.140625" customWidth="1"/>
    <col min="14082" max="14082" width="35.140625" customWidth="1"/>
    <col min="14083" max="14083" width="18.140625" customWidth="1"/>
    <col min="14084" max="14084" width="11.85546875" customWidth="1"/>
    <col min="14085" max="14085" width="12.28515625" customWidth="1"/>
    <col min="14086" max="14086" width="10.7109375" customWidth="1"/>
    <col min="14087" max="14087" width="9.28515625" customWidth="1"/>
    <col min="14088" max="14088" width="11.85546875" customWidth="1"/>
    <col min="14089" max="14089" width="12.5703125" customWidth="1"/>
    <col min="14090" max="14090" width="10.28515625" customWidth="1"/>
    <col min="14091" max="14091" width="12" customWidth="1"/>
    <col min="14092" max="14092" width="11.140625" customWidth="1"/>
    <col min="14338" max="14338" width="35.140625" customWidth="1"/>
    <col min="14339" max="14339" width="18.140625" customWidth="1"/>
    <col min="14340" max="14340" width="11.85546875" customWidth="1"/>
    <col min="14341" max="14341" width="12.28515625" customWidth="1"/>
    <col min="14342" max="14342" width="10.7109375" customWidth="1"/>
    <col min="14343" max="14343" width="9.28515625" customWidth="1"/>
    <col min="14344" max="14344" width="11.85546875" customWidth="1"/>
    <col min="14345" max="14345" width="12.5703125" customWidth="1"/>
    <col min="14346" max="14346" width="10.28515625" customWidth="1"/>
    <col min="14347" max="14347" width="12" customWidth="1"/>
    <col min="14348" max="14348" width="11.140625" customWidth="1"/>
    <col min="14594" max="14594" width="35.140625" customWidth="1"/>
    <col min="14595" max="14595" width="18.140625" customWidth="1"/>
    <col min="14596" max="14596" width="11.85546875" customWidth="1"/>
    <col min="14597" max="14597" width="12.28515625" customWidth="1"/>
    <col min="14598" max="14598" width="10.7109375" customWidth="1"/>
    <col min="14599" max="14599" width="9.28515625" customWidth="1"/>
    <col min="14600" max="14600" width="11.85546875" customWidth="1"/>
    <col min="14601" max="14601" width="12.5703125" customWidth="1"/>
    <col min="14602" max="14602" width="10.28515625" customWidth="1"/>
    <col min="14603" max="14603" width="12" customWidth="1"/>
    <col min="14604" max="14604" width="11.140625" customWidth="1"/>
    <col min="14850" max="14850" width="35.140625" customWidth="1"/>
    <col min="14851" max="14851" width="18.140625" customWidth="1"/>
    <col min="14852" max="14852" width="11.85546875" customWidth="1"/>
    <col min="14853" max="14853" width="12.28515625" customWidth="1"/>
    <col min="14854" max="14854" width="10.7109375" customWidth="1"/>
    <col min="14855" max="14855" width="9.28515625" customWidth="1"/>
    <col min="14856" max="14856" width="11.85546875" customWidth="1"/>
    <col min="14857" max="14857" width="12.5703125" customWidth="1"/>
    <col min="14858" max="14858" width="10.28515625" customWidth="1"/>
    <col min="14859" max="14859" width="12" customWidth="1"/>
    <col min="14860" max="14860" width="11.140625" customWidth="1"/>
    <col min="15106" max="15106" width="35.140625" customWidth="1"/>
    <col min="15107" max="15107" width="18.140625" customWidth="1"/>
    <col min="15108" max="15108" width="11.85546875" customWidth="1"/>
    <col min="15109" max="15109" width="12.28515625" customWidth="1"/>
    <col min="15110" max="15110" width="10.7109375" customWidth="1"/>
    <col min="15111" max="15111" width="9.28515625" customWidth="1"/>
    <col min="15112" max="15112" width="11.85546875" customWidth="1"/>
    <col min="15113" max="15113" width="12.5703125" customWidth="1"/>
    <col min="15114" max="15114" width="10.28515625" customWidth="1"/>
    <col min="15115" max="15115" width="12" customWidth="1"/>
    <col min="15116" max="15116" width="11.140625" customWidth="1"/>
    <col min="15362" max="15362" width="35.140625" customWidth="1"/>
    <col min="15363" max="15363" width="18.140625" customWidth="1"/>
    <col min="15364" max="15364" width="11.85546875" customWidth="1"/>
    <col min="15365" max="15365" width="12.28515625" customWidth="1"/>
    <col min="15366" max="15366" width="10.7109375" customWidth="1"/>
    <col min="15367" max="15367" width="9.28515625" customWidth="1"/>
    <col min="15368" max="15368" width="11.85546875" customWidth="1"/>
    <col min="15369" max="15369" width="12.5703125" customWidth="1"/>
    <col min="15370" max="15370" width="10.28515625" customWidth="1"/>
    <col min="15371" max="15371" width="12" customWidth="1"/>
    <col min="15372" max="15372" width="11.140625" customWidth="1"/>
    <col min="15618" max="15618" width="35.140625" customWidth="1"/>
    <col min="15619" max="15619" width="18.140625" customWidth="1"/>
    <col min="15620" max="15620" width="11.85546875" customWidth="1"/>
    <col min="15621" max="15621" width="12.28515625" customWidth="1"/>
    <col min="15622" max="15622" width="10.7109375" customWidth="1"/>
    <col min="15623" max="15623" width="9.28515625" customWidth="1"/>
    <col min="15624" max="15624" width="11.85546875" customWidth="1"/>
    <col min="15625" max="15625" width="12.5703125" customWidth="1"/>
    <col min="15626" max="15626" width="10.28515625" customWidth="1"/>
    <col min="15627" max="15627" width="12" customWidth="1"/>
    <col min="15628" max="15628" width="11.140625" customWidth="1"/>
    <col min="15874" max="15874" width="35.140625" customWidth="1"/>
    <col min="15875" max="15875" width="18.140625" customWidth="1"/>
    <col min="15876" max="15876" width="11.85546875" customWidth="1"/>
    <col min="15877" max="15877" width="12.28515625" customWidth="1"/>
    <col min="15878" max="15878" width="10.7109375" customWidth="1"/>
    <col min="15879" max="15879" width="9.28515625" customWidth="1"/>
    <col min="15880" max="15880" width="11.85546875" customWidth="1"/>
    <col min="15881" max="15881" width="12.5703125" customWidth="1"/>
    <col min="15882" max="15882" width="10.28515625" customWidth="1"/>
    <col min="15883" max="15883" width="12" customWidth="1"/>
    <col min="15884" max="15884" width="11.140625" customWidth="1"/>
    <col min="16130" max="16130" width="35.140625" customWidth="1"/>
    <col min="16131" max="16131" width="18.140625" customWidth="1"/>
    <col min="16132" max="16132" width="11.85546875" customWidth="1"/>
    <col min="16133" max="16133" width="12.28515625" customWidth="1"/>
    <col min="16134" max="16134" width="10.7109375" customWidth="1"/>
    <col min="16135" max="16135" width="9.28515625" customWidth="1"/>
    <col min="16136" max="16136" width="11.85546875" customWidth="1"/>
    <col min="16137" max="16137" width="12.5703125" customWidth="1"/>
    <col min="16138" max="16138" width="10.28515625" customWidth="1"/>
    <col min="16139" max="16139" width="12" customWidth="1"/>
    <col min="16140" max="16140" width="11.140625" customWidth="1"/>
  </cols>
  <sheetData>
    <row r="1" spans="1:13" ht="15.75" x14ac:dyDescent="0.25">
      <c r="J1" s="1" t="s">
        <v>41</v>
      </c>
    </row>
    <row r="2" spans="1:13" ht="16.5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3" ht="35.25" customHeight="1" x14ac:dyDescent="0.25">
      <c r="A3" s="85" t="s">
        <v>91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</row>
    <row r="4" spans="1:13" x14ac:dyDescent="0.25">
      <c r="A4" s="19"/>
      <c r="B4" s="20"/>
      <c r="C4" s="20"/>
      <c r="D4" s="19"/>
      <c r="E4" s="21"/>
      <c r="F4" s="21"/>
      <c r="G4" s="21"/>
      <c r="H4" s="21"/>
      <c r="I4" s="21"/>
      <c r="J4" s="21"/>
      <c r="K4" s="22"/>
      <c r="L4" s="21"/>
      <c r="M4" s="23" t="s">
        <v>33</v>
      </c>
    </row>
    <row r="5" spans="1:13" ht="23.25" customHeight="1" x14ac:dyDescent="0.25">
      <c r="A5" s="87" t="s">
        <v>1</v>
      </c>
      <c r="B5" s="87" t="s">
        <v>2</v>
      </c>
      <c r="C5" s="88" t="s">
        <v>70</v>
      </c>
      <c r="D5" s="87" t="s">
        <v>3</v>
      </c>
      <c r="E5" s="87"/>
      <c r="F5" s="91" t="s">
        <v>4</v>
      </c>
      <c r="G5" s="91"/>
      <c r="H5" s="88" t="s">
        <v>93</v>
      </c>
      <c r="I5" s="88" t="s">
        <v>94</v>
      </c>
      <c r="J5" s="91" t="s">
        <v>95</v>
      </c>
      <c r="K5" s="91"/>
      <c r="L5" s="91"/>
      <c r="M5" s="91"/>
    </row>
    <row r="6" spans="1:13" ht="51" customHeight="1" x14ac:dyDescent="0.25">
      <c r="A6" s="87"/>
      <c r="B6" s="87"/>
      <c r="C6" s="89"/>
      <c r="D6" s="87" t="s">
        <v>92</v>
      </c>
      <c r="E6" s="91" t="s">
        <v>110</v>
      </c>
      <c r="F6" s="91" t="s">
        <v>111</v>
      </c>
      <c r="G6" s="91"/>
      <c r="H6" s="89"/>
      <c r="I6" s="89"/>
      <c r="J6" s="91" t="s">
        <v>42</v>
      </c>
      <c r="K6" s="91"/>
      <c r="L6" s="91" t="s">
        <v>96</v>
      </c>
      <c r="M6" s="91"/>
    </row>
    <row r="7" spans="1:13" ht="18" customHeight="1" x14ac:dyDescent="0.25">
      <c r="A7" s="87"/>
      <c r="B7" s="87"/>
      <c r="C7" s="89"/>
      <c r="D7" s="87"/>
      <c r="E7" s="91"/>
      <c r="F7" s="3" t="s">
        <v>5</v>
      </c>
      <c r="G7" s="3" t="s">
        <v>6</v>
      </c>
      <c r="H7" s="89"/>
      <c r="I7" s="89"/>
      <c r="J7" s="3" t="s">
        <v>5</v>
      </c>
      <c r="K7" s="3" t="s">
        <v>6</v>
      </c>
      <c r="L7" s="3" t="s">
        <v>5</v>
      </c>
      <c r="M7" s="3" t="s">
        <v>6</v>
      </c>
    </row>
    <row r="8" spans="1:13" ht="21" x14ac:dyDescent="0.25">
      <c r="A8" s="87"/>
      <c r="B8" s="87"/>
      <c r="C8" s="90"/>
      <c r="D8" s="87"/>
      <c r="E8" s="91"/>
      <c r="F8" s="25" t="s">
        <v>43</v>
      </c>
      <c r="G8" s="25" t="s">
        <v>44</v>
      </c>
      <c r="H8" s="90"/>
      <c r="I8" s="90"/>
      <c r="J8" s="25" t="s">
        <v>45</v>
      </c>
      <c r="K8" s="25" t="s">
        <v>46</v>
      </c>
      <c r="L8" s="25" t="s">
        <v>47</v>
      </c>
      <c r="M8" s="25" t="s">
        <v>48</v>
      </c>
    </row>
    <row r="9" spans="1:13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</row>
    <row r="10" spans="1:13" x14ac:dyDescent="0.25">
      <c r="A10" s="5" t="s">
        <v>7</v>
      </c>
      <c r="B10" s="26"/>
      <c r="C10" s="27">
        <f>C11+C68+C109+C129+C183</f>
        <v>29421103.059999999</v>
      </c>
      <c r="D10" s="27">
        <f>D11+D68+D109+D129+D183</f>
        <v>48682781.159999996</v>
      </c>
      <c r="E10" s="27">
        <f>E11+E68+E109+E129+E183</f>
        <v>48682781</v>
      </c>
      <c r="F10" s="28">
        <f>E10-D10</f>
        <v>-0.15999999642372131</v>
      </c>
      <c r="G10" s="28">
        <f>E10/D10*100</f>
        <v>99.999999671341712</v>
      </c>
      <c r="H10" s="27">
        <f t="shared" ref="H10:I10" si="0">H11+H68+H109+H129+H183</f>
        <v>48682781</v>
      </c>
      <c r="I10" s="27">
        <f t="shared" si="0"/>
        <v>45964260.119999997</v>
      </c>
      <c r="J10" s="28">
        <f>I10-H10</f>
        <v>-2718520.8800000027</v>
      </c>
      <c r="K10" s="28">
        <f>I10/H10*100</f>
        <v>94.415847196568322</v>
      </c>
      <c r="L10" s="28">
        <f>I10-C10</f>
        <v>16543157.059999999</v>
      </c>
      <c r="M10" s="28">
        <f>I10/C10*100</f>
        <v>156.22888110708382</v>
      </c>
    </row>
    <row r="11" spans="1:13" x14ac:dyDescent="0.25">
      <c r="A11" s="5" t="s">
        <v>8</v>
      </c>
      <c r="B11" s="7" t="s">
        <v>71</v>
      </c>
      <c r="C11" s="28">
        <f>C13+C18+C58+C57</f>
        <v>7408504.3399999999</v>
      </c>
      <c r="D11" s="28">
        <f>D13+D18+D58</f>
        <v>8415100</v>
      </c>
      <c r="E11" s="28">
        <f>E13+E18+E58</f>
        <v>8415100</v>
      </c>
      <c r="F11" s="28">
        <f>E11-D11</f>
        <v>0</v>
      </c>
      <c r="G11" s="28">
        <f>E11/D11*100</f>
        <v>100</v>
      </c>
      <c r="H11" s="28">
        <f t="shared" ref="H11:I11" si="1">H13+H18+H58</f>
        <v>8415100</v>
      </c>
      <c r="I11" s="28">
        <f t="shared" si="1"/>
        <v>8405017.0700000003</v>
      </c>
      <c r="J11" s="28">
        <f t="shared" ref="J11:J72" si="2">I11-H11</f>
        <v>-10082.929999999702</v>
      </c>
      <c r="K11" s="28">
        <f t="shared" ref="K11:K65" si="3">I11/H11*100</f>
        <v>99.880180508847189</v>
      </c>
      <c r="L11" s="28">
        <f t="shared" ref="L11:L58" si="4">I11-C11</f>
        <v>996512.73000000045</v>
      </c>
      <c r="M11" s="28">
        <f t="shared" ref="M11:M58" si="5">I11/C11*100</f>
        <v>113.45092996193075</v>
      </c>
    </row>
    <row r="12" spans="1:13" x14ac:dyDescent="0.25">
      <c r="A12" s="81" t="s">
        <v>299</v>
      </c>
      <c r="B12" s="7"/>
      <c r="C12" s="28">
        <f>C11/C10*100</f>
        <v>25.18091971226044</v>
      </c>
      <c r="D12" s="28">
        <f t="shared" ref="D12:E12" si="6">D11/D10*100</f>
        <v>17.285577774086232</v>
      </c>
      <c r="E12" s="28">
        <f t="shared" si="6"/>
        <v>17.28557783089672</v>
      </c>
      <c r="F12" s="28"/>
      <c r="G12" s="28"/>
      <c r="H12" s="28">
        <f t="shared" ref="H12" si="7">H11/H10*100</f>
        <v>17.28557783089672</v>
      </c>
      <c r="I12" s="28">
        <f t="shared" ref="I12" si="8">I11/I10*100</f>
        <v>18.285983605646692</v>
      </c>
      <c r="J12" s="28">
        <f t="shared" ref="J12" si="9">I12-H12</f>
        <v>1.0004057747499715</v>
      </c>
      <c r="K12" s="28">
        <f t="shared" ref="K12" si="10">I12/H12*100</f>
        <v>105.78751711129853</v>
      </c>
      <c r="L12" s="28">
        <f t="shared" ref="L12" si="11">I12-C12</f>
        <v>-6.8949361066137484</v>
      </c>
      <c r="M12" s="28">
        <f t="shared" ref="M12" si="12">I12/C12*100</f>
        <v>72.618410346399514</v>
      </c>
    </row>
    <row r="13" spans="1:13" ht="42.75" x14ac:dyDescent="0.25">
      <c r="A13" s="5" t="s">
        <v>29</v>
      </c>
      <c r="B13" s="7" t="s">
        <v>72</v>
      </c>
      <c r="C13" s="29">
        <v>808259.63</v>
      </c>
      <c r="D13" s="29">
        <f t="shared" ref="D13:E14" si="13">D14</f>
        <v>960000</v>
      </c>
      <c r="E13" s="29">
        <f t="shared" si="13"/>
        <v>960000</v>
      </c>
      <c r="F13" s="28">
        <f>E13-D13</f>
        <v>0</v>
      </c>
      <c r="G13" s="28">
        <f>E13/D13*100</f>
        <v>100</v>
      </c>
      <c r="H13" s="29">
        <f t="shared" ref="H13:I14" si="14">H14</f>
        <v>960000</v>
      </c>
      <c r="I13" s="29">
        <f t="shared" si="14"/>
        <v>958508.84</v>
      </c>
      <c r="J13" s="28">
        <f t="shared" si="2"/>
        <v>-1491.1600000000326</v>
      </c>
      <c r="K13" s="28">
        <f t="shared" si="3"/>
        <v>99.844670833333325</v>
      </c>
      <c r="L13" s="28">
        <f t="shared" si="4"/>
        <v>150249.20999999996</v>
      </c>
      <c r="M13" s="28">
        <f t="shared" si="5"/>
        <v>118.58922608815685</v>
      </c>
    </row>
    <row r="14" spans="1:13" x14ac:dyDescent="0.25">
      <c r="A14" s="5" t="s">
        <v>9</v>
      </c>
      <c r="B14" s="7" t="s">
        <v>97</v>
      </c>
      <c r="C14" s="28"/>
      <c r="D14" s="28">
        <f t="shared" si="13"/>
        <v>960000</v>
      </c>
      <c r="E14" s="28">
        <f t="shared" si="13"/>
        <v>960000</v>
      </c>
      <c r="F14" s="28">
        <f>E14-D14</f>
        <v>0</v>
      </c>
      <c r="G14" s="28">
        <f>E14/D14*100</f>
        <v>100</v>
      </c>
      <c r="H14" s="28">
        <f t="shared" si="14"/>
        <v>960000</v>
      </c>
      <c r="I14" s="28">
        <f t="shared" si="14"/>
        <v>958508.84</v>
      </c>
      <c r="J14" s="28">
        <f t="shared" si="2"/>
        <v>-1491.1600000000326</v>
      </c>
      <c r="K14" s="28">
        <f t="shared" si="3"/>
        <v>99.844670833333325</v>
      </c>
      <c r="L14" s="28"/>
      <c r="M14" s="28"/>
    </row>
    <row r="15" spans="1:13" x14ac:dyDescent="0.25">
      <c r="A15" s="8" t="s">
        <v>49</v>
      </c>
      <c r="B15" s="6" t="s">
        <v>98</v>
      </c>
      <c r="C15" s="31"/>
      <c r="D15" s="31">
        <v>960000</v>
      </c>
      <c r="E15" s="31">
        <f>E16+E17</f>
        <v>960000</v>
      </c>
      <c r="F15" s="28">
        <f>E15-D15</f>
        <v>0</v>
      </c>
      <c r="G15" s="28">
        <f>E15/D15*100</f>
        <v>100</v>
      </c>
      <c r="H15" s="31">
        <f>H16+H17</f>
        <v>960000</v>
      </c>
      <c r="I15" s="31">
        <f>I16+I17</f>
        <v>958508.84</v>
      </c>
      <c r="J15" s="31">
        <f t="shared" si="2"/>
        <v>-1491.1600000000326</v>
      </c>
      <c r="K15" s="31">
        <f t="shared" si="3"/>
        <v>99.844670833333325</v>
      </c>
      <c r="L15" s="31"/>
      <c r="M15" s="31"/>
    </row>
    <row r="16" spans="1:13" x14ac:dyDescent="0.25">
      <c r="A16" s="9" t="s">
        <v>11</v>
      </c>
      <c r="B16" s="24" t="s">
        <v>99</v>
      </c>
      <c r="C16" s="35"/>
      <c r="D16" s="33"/>
      <c r="E16" s="33">
        <v>760000</v>
      </c>
      <c r="F16" s="34" t="s">
        <v>10</v>
      </c>
      <c r="G16" s="34" t="s">
        <v>10</v>
      </c>
      <c r="H16" s="33">
        <v>760000</v>
      </c>
      <c r="I16" s="35">
        <v>758508.84</v>
      </c>
      <c r="J16" s="36">
        <f t="shared" si="2"/>
        <v>-1491.1600000000326</v>
      </c>
      <c r="K16" s="28">
        <f t="shared" si="3"/>
        <v>99.803794736842093</v>
      </c>
      <c r="L16" s="31"/>
      <c r="M16" s="31"/>
    </row>
    <row r="17" spans="1:13" ht="19.5" x14ac:dyDescent="0.25">
      <c r="A17" s="9" t="s">
        <v>12</v>
      </c>
      <c r="B17" s="24" t="s">
        <v>100</v>
      </c>
      <c r="C17" s="35"/>
      <c r="D17" s="33"/>
      <c r="E17" s="33">
        <v>200000</v>
      </c>
      <c r="F17" s="34" t="s">
        <v>10</v>
      </c>
      <c r="G17" s="34" t="s">
        <v>10</v>
      </c>
      <c r="H17" s="33">
        <v>200000</v>
      </c>
      <c r="I17" s="35">
        <v>200000</v>
      </c>
      <c r="J17" s="34">
        <f t="shared" si="2"/>
        <v>0</v>
      </c>
      <c r="K17" s="34">
        <f t="shared" si="3"/>
        <v>100</v>
      </c>
      <c r="L17" s="31"/>
      <c r="M17" s="31"/>
    </row>
    <row r="18" spans="1:13" ht="63.75" x14ac:dyDescent="0.25">
      <c r="A18" s="5" t="s">
        <v>17</v>
      </c>
      <c r="B18" s="10" t="s">
        <v>73</v>
      </c>
      <c r="C18" s="38">
        <v>5768674.2599999998</v>
      </c>
      <c r="D18" s="38">
        <f>D19+D27+D44+D54</f>
        <v>6468500</v>
      </c>
      <c r="E18" s="38">
        <f>E19+E27+E44+E54</f>
        <v>6468500</v>
      </c>
      <c r="F18" s="28">
        <f>E18-D18</f>
        <v>0</v>
      </c>
      <c r="G18" s="28">
        <f>E18/D18*100</f>
        <v>100</v>
      </c>
      <c r="H18" s="38">
        <f t="shared" ref="H18:I18" si="15">H19+H27+H44+H54</f>
        <v>6468500</v>
      </c>
      <c r="I18" s="38">
        <f t="shared" si="15"/>
        <v>6464340.25</v>
      </c>
      <c r="J18" s="28">
        <f t="shared" si="2"/>
        <v>-4159.75</v>
      </c>
      <c r="K18" s="28">
        <f t="shared" si="3"/>
        <v>99.935692200664761</v>
      </c>
      <c r="L18" s="28">
        <f t="shared" si="4"/>
        <v>695665.99000000022</v>
      </c>
      <c r="M18" s="28">
        <f t="shared" si="5"/>
        <v>112.0593737598212</v>
      </c>
    </row>
    <row r="19" spans="1:13" ht="21.75" x14ac:dyDescent="0.25">
      <c r="A19" s="5" t="s">
        <v>101</v>
      </c>
      <c r="B19" s="10" t="s">
        <v>102</v>
      </c>
      <c r="C19" s="38"/>
      <c r="D19" s="38">
        <f>D20+D23</f>
        <v>4521000</v>
      </c>
      <c r="E19" s="38">
        <f>E20+E23</f>
        <v>4521000</v>
      </c>
      <c r="F19" s="28">
        <f>E19-D19</f>
        <v>0</v>
      </c>
      <c r="G19" s="28">
        <f>E19/D19*100</f>
        <v>100</v>
      </c>
      <c r="H19" s="38">
        <f>H20+H23</f>
        <v>4521000</v>
      </c>
      <c r="I19" s="38">
        <f>I20+I23</f>
        <v>4519143.6500000004</v>
      </c>
      <c r="J19" s="28">
        <f t="shared" si="2"/>
        <v>-1856.3499999996275</v>
      </c>
      <c r="K19" s="28">
        <f t="shared" si="3"/>
        <v>99.958939393939403</v>
      </c>
      <c r="L19" s="28"/>
      <c r="M19" s="28"/>
    </row>
    <row r="20" spans="1:13" x14ac:dyDescent="0.25">
      <c r="A20" s="11" t="s">
        <v>49</v>
      </c>
      <c r="B20" s="16" t="s">
        <v>103</v>
      </c>
      <c r="C20" s="40"/>
      <c r="D20" s="39">
        <v>4401000</v>
      </c>
      <c r="E20" s="39">
        <f>E21+E22</f>
        <v>4401000</v>
      </c>
      <c r="F20" s="31">
        <f>E20-D20</f>
        <v>0</v>
      </c>
      <c r="G20" s="31">
        <f>E20/D20*100</f>
        <v>100</v>
      </c>
      <c r="H20" s="40">
        <f>H21+H22</f>
        <v>4401000</v>
      </c>
      <c r="I20" s="40">
        <f>I21+I22</f>
        <v>4400064.32</v>
      </c>
      <c r="J20" s="31">
        <f t="shared" si="2"/>
        <v>-935.67999999970198</v>
      </c>
      <c r="K20" s="31">
        <f t="shared" si="3"/>
        <v>99.978739377414229</v>
      </c>
      <c r="L20" s="31"/>
      <c r="M20" s="31"/>
    </row>
    <row r="21" spans="1:13" x14ac:dyDescent="0.25">
      <c r="A21" s="9" t="s">
        <v>11</v>
      </c>
      <c r="B21" s="13" t="s">
        <v>104</v>
      </c>
      <c r="C21" s="35"/>
      <c r="D21" s="33"/>
      <c r="E21" s="33">
        <v>3391000</v>
      </c>
      <c r="F21" s="34" t="s">
        <v>10</v>
      </c>
      <c r="G21" s="34" t="s">
        <v>10</v>
      </c>
      <c r="H21" s="33">
        <v>3391000</v>
      </c>
      <c r="I21" s="35">
        <v>3390064.32</v>
      </c>
      <c r="J21" s="34">
        <f t="shared" si="2"/>
        <v>-935.68000000016764</v>
      </c>
      <c r="K21" s="31">
        <f t="shared" si="3"/>
        <v>99.972406959598942</v>
      </c>
      <c r="L21" s="31"/>
      <c r="M21" s="31"/>
    </row>
    <row r="22" spans="1:13" ht="19.5" x14ac:dyDescent="0.25">
      <c r="A22" s="9" t="s">
        <v>12</v>
      </c>
      <c r="B22" s="13" t="s">
        <v>105</v>
      </c>
      <c r="C22" s="35"/>
      <c r="D22" s="33"/>
      <c r="E22" s="33">
        <v>1010000</v>
      </c>
      <c r="F22" s="34" t="s">
        <v>10</v>
      </c>
      <c r="G22" s="34" t="s">
        <v>10</v>
      </c>
      <c r="H22" s="33">
        <v>1010000</v>
      </c>
      <c r="I22" s="35">
        <v>1010000</v>
      </c>
      <c r="J22" s="34">
        <f t="shared" si="2"/>
        <v>0</v>
      </c>
      <c r="K22" s="31">
        <f t="shared" si="3"/>
        <v>100</v>
      </c>
      <c r="L22" s="31"/>
      <c r="M22" s="31"/>
    </row>
    <row r="23" spans="1:13" ht="21.75" x14ac:dyDescent="0.25">
      <c r="A23" s="11" t="s">
        <v>50</v>
      </c>
      <c r="B23" s="12" t="s">
        <v>106</v>
      </c>
      <c r="C23" s="31"/>
      <c r="D23" s="30">
        <v>120000</v>
      </c>
      <c r="E23" s="31">
        <f>E24+E25+E26</f>
        <v>120000</v>
      </c>
      <c r="F23" s="31">
        <f t="shared" ref="F23" si="16">E23-D23</f>
        <v>0</v>
      </c>
      <c r="G23" s="31">
        <f>E23/D23*100</f>
        <v>100</v>
      </c>
      <c r="H23" s="31">
        <f>H24+H25+H26</f>
        <v>120000</v>
      </c>
      <c r="I23" s="31">
        <f>I24+I25+I26</f>
        <v>119079.33</v>
      </c>
      <c r="J23" s="31">
        <f t="shared" si="2"/>
        <v>-920.66999999999825</v>
      </c>
      <c r="K23" s="31">
        <f t="shared" si="3"/>
        <v>99.232775000000004</v>
      </c>
      <c r="L23" s="31"/>
      <c r="M23" s="31"/>
    </row>
    <row r="24" spans="1:13" x14ac:dyDescent="0.25">
      <c r="A24" s="9" t="s">
        <v>13</v>
      </c>
      <c r="B24" s="13" t="s">
        <v>107</v>
      </c>
      <c r="C24" s="35"/>
      <c r="D24" s="32"/>
      <c r="E24" s="32">
        <v>120000</v>
      </c>
      <c r="F24" s="31" t="s">
        <v>10</v>
      </c>
      <c r="G24" s="34" t="s">
        <v>10</v>
      </c>
      <c r="H24" s="32">
        <v>120000</v>
      </c>
      <c r="I24" s="35">
        <v>119079.33</v>
      </c>
      <c r="J24" s="34">
        <f t="shared" si="2"/>
        <v>-920.66999999999825</v>
      </c>
      <c r="K24" s="31">
        <f t="shared" si="3"/>
        <v>99.232775000000004</v>
      </c>
      <c r="L24" s="31"/>
      <c r="M24" s="31"/>
    </row>
    <row r="25" spans="1:13" x14ac:dyDescent="0.25">
      <c r="A25" s="9" t="s">
        <v>15</v>
      </c>
      <c r="B25" s="13" t="s">
        <v>108</v>
      </c>
      <c r="C25" s="35"/>
      <c r="D25" s="32"/>
      <c r="E25" s="32"/>
      <c r="F25" s="34" t="s">
        <v>10</v>
      </c>
      <c r="G25" s="34" t="s">
        <v>10</v>
      </c>
      <c r="H25" s="32"/>
      <c r="I25" s="35"/>
      <c r="J25" s="31">
        <f t="shared" si="2"/>
        <v>0</v>
      </c>
      <c r="K25" s="31"/>
      <c r="L25" s="31"/>
      <c r="M25" s="31"/>
    </row>
    <row r="26" spans="1:13" x14ac:dyDescent="0.25">
      <c r="A26" s="9" t="s">
        <v>51</v>
      </c>
      <c r="B26" s="13" t="s">
        <v>109</v>
      </c>
      <c r="C26" s="35"/>
      <c r="D26" s="32"/>
      <c r="E26" s="32"/>
      <c r="F26" s="34" t="s">
        <v>10</v>
      </c>
      <c r="G26" s="34" t="s">
        <v>10</v>
      </c>
      <c r="H26" s="32"/>
      <c r="I26" s="35"/>
      <c r="J26" s="31">
        <f t="shared" si="2"/>
        <v>0</v>
      </c>
      <c r="K26" s="31"/>
      <c r="L26" s="31"/>
      <c r="M26" s="31"/>
    </row>
    <row r="27" spans="1:13" s="42" customFormat="1" ht="21.75" x14ac:dyDescent="0.25">
      <c r="A27" s="14" t="s">
        <v>127</v>
      </c>
      <c r="B27" s="10" t="s">
        <v>128</v>
      </c>
      <c r="C27" s="38"/>
      <c r="D27" s="37">
        <f>D28+D32+D40+D42</f>
        <v>1552200</v>
      </c>
      <c r="E27" s="37">
        <f>E28+E32+E40+E42</f>
        <v>1552200</v>
      </c>
      <c r="F27" s="31">
        <f t="shared" ref="F27" si="17">E27-D27</f>
        <v>0</v>
      </c>
      <c r="G27" s="31">
        <f>E27/D27*100</f>
        <v>100</v>
      </c>
      <c r="H27" s="37">
        <f t="shared" ref="H27:I27" si="18">H28+H32+H40+H42</f>
        <v>1552200</v>
      </c>
      <c r="I27" s="37">
        <f t="shared" si="18"/>
        <v>1549896.6</v>
      </c>
      <c r="J27" s="28">
        <f t="shared" si="2"/>
        <v>-2303.3999999999069</v>
      </c>
      <c r="K27" s="28">
        <f t="shared" si="3"/>
        <v>99.851604174719753</v>
      </c>
      <c r="L27" s="28"/>
      <c r="M27" s="28"/>
    </row>
    <row r="28" spans="1:13" ht="21.75" x14ac:dyDescent="0.25">
      <c r="A28" s="11" t="s">
        <v>52</v>
      </c>
      <c r="B28" s="12" t="s">
        <v>113</v>
      </c>
      <c r="C28" s="31"/>
      <c r="D28" s="30">
        <v>244000</v>
      </c>
      <c r="E28" s="30">
        <f>E29+E31</f>
        <v>244000</v>
      </c>
      <c r="F28" s="31">
        <f t="shared" ref="F28" si="19">E28-D28</f>
        <v>0</v>
      </c>
      <c r="G28" s="31">
        <f>E28/D28*100</f>
        <v>100</v>
      </c>
      <c r="H28" s="31">
        <f>H29+H30+H31</f>
        <v>244000</v>
      </c>
      <c r="I28" s="31">
        <f>I29+I30+I31</f>
        <v>243445.41</v>
      </c>
      <c r="J28" s="31">
        <f t="shared" si="2"/>
        <v>-554.58999999999651</v>
      </c>
      <c r="K28" s="31">
        <f t="shared" si="3"/>
        <v>99.772709016393449</v>
      </c>
      <c r="L28" s="31"/>
      <c r="M28" s="31"/>
    </row>
    <row r="29" spans="1:13" x14ac:dyDescent="0.25">
      <c r="A29" s="9" t="s">
        <v>14</v>
      </c>
      <c r="B29" s="13" t="s">
        <v>112</v>
      </c>
      <c r="C29" s="35"/>
      <c r="D29" s="33"/>
      <c r="E29" s="33">
        <v>244000</v>
      </c>
      <c r="F29" s="34" t="s">
        <v>10</v>
      </c>
      <c r="G29" s="34" t="s">
        <v>10</v>
      </c>
      <c r="H29" s="33">
        <v>244000</v>
      </c>
      <c r="I29" s="35">
        <v>243445.41</v>
      </c>
      <c r="J29" s="34">
        <f t="shared" si="2"/>
        <v>-554.58999999999651</v>
      </c>
      <c r="K29" s="31">
        <f t="shared" si="3"/>
        <v>99.772709016393449</v>
      </c>
      <c r="L29" s="31"/>
      <c r="M29" s="31"/>
    </row>
    <row r="30" spans="1:13" x14ac:dyDescent="0.25">
      <c r="A30" s="9" t="s">
        <v>51</v>
      </c>
      <c r="B30" s="13" t="s">
        <v>114</v>
      </c>
      <c r="C30" s="35"/>
      <c r="D30" s="33"/>
      <c r="E30" s="33"/>
      <c r="F30" s="34" t="s">
        <v>10</v>
      </c>
      <c r="G30" s="34" t="s">
        <v>10</v>
      </c>
      <c r="H30" s="33"/>
      <c r="I30" s="35"/>
      <c r="J30" s="31">
        <f t="shared" si="2"/>
        <v>0</v>
      </c>
      <c r="K30" s="31"/>
      <c r="L30" s="31"/>
      <c r="M30" s="31"/>
    </row>
    <row r="31" spans="1:13" ht="19.5" x14ac:dyDescent="0.25">
      <c r="A31" s="9" t="s">
        <v>18</v>
      </c>
      <c r="B31" s="13" t="s">
        <v>115</v>
      </c>
      <c r="C31" s="35"/>
      <c r="D31" s="33"/>
      <c r="E31" s="33"/>
      <c r="F31" s="34" t="s">
        <v>10</v>
      </c>
      <c r="G31" s="34" t="s">
        <v>10</v>
      </c>
      <c r="H31" s="33"/>
      <c r="I31" s="35"/>
      <c r="J31" s="31">
        <f t="shared" si="2"/>
        <v>0</v>
      </c>
      <c r="K31" s="31"/>
      <c r="L31" s="31"/>
      <c r="M31" s="31"/>
    </row>
    <row r="32" spans="1:13" ht="21.75" x14ac:dyDescent="0.25">
      <c r="A32" s="11" t="s">
        <v>53</v>
      </c>
      <c r="B32" s="12" t="s">
        <v>116</v>
      </c>
      <c r="C32" s="31"/>
      <c r="D32" s="30">
        <v>1266200</v>
      </c>
      <c r="E32" s="30">
        <f>SUM(E33:E39)</f>
        <v>1266200</v>
      </c>
      <c r="F32" s="31">
        <f t="shared" ref="F32" si="20">E32-D32</f>
        <v>0</v>
      </c>
      <c r="G32" s="31">
        <f>E32/D32*100</f>
        <v>100</v>
      </c>
      <c r="H32" s="30">
        <f>SUM(H33:H39)</f>
        <v>1266200</v>
      </c>
      <c r="I32" s="31">
        <f>SUM(I33:I39)</f>
        <v>1264696.6000000001</v>
      </c>
      <c r="J32" s="31">
        <f t="shared" si="2"/>
        <v>-1503.3999999999069</v>
      </c>
      <c r="K32" s="31">
        <f t="shared" si="3"/>
        <v>99.881266782498827</v>
      </c>
      <c r="L32" s="31"/>
      <c r="M32" s="31"/>
    </row>
    <row r="33" spans="1:13" x14ac:dyDescent="0.25">
      <c r="A33" s="9" t="s">
        <v>14</v>
      </c>
      <c r="B33" s="13" t="s">
        <v>117</v>
      </c>
      <c r="C33" s="34"/>
      <c r="D33" s="33"/>
      <c r="E33" s="33">
        <v>13000</v>
      </c>
      <c r="F33" s="34" t="s">
        <v>10</v>
      </c>
      <c r="G33" s="34" t="s">
        <v>10</v>
      </c>
      <c r="H33" s="33">
        <v>13000</v>
      </c>
      <c r="I33" s="34">
        <v>13000</v>
      </c>
      <c r="J33" s="31">
        <f t="shared" si="2"/>
        <v>0</v>
      </c>
      <c r="K33" s="31">
        <f t="shared" si="3"/>
        <v>100</v>
      </c>
      <c r="L33" s="31"/>
      <c r="M33" s="31"/>
    </row>
    <row r="34" spans="1:13" x14ac:dyDescent="0.25">
      <c r="A34" s="9" t="s">
        <v>15</v>
      </c>
      <c r="B34" s="13" t="s">
        <v>118</v>
      </c>
      <c r="C34" s="31"/>
      <c r="D34" s="30"/>
      <c r="E34" s="30">
        <v>74000</v>
      </c>
      <c r="F34" s="34" t="s">
        <v>10</v>
      </c>
      <c r="G34" s="34" t="s">
        <v>10</v>
      </c>
      <c r="H34" s="30">
        <v>74000</v>
      </c>
      <c r="I34" s="31">
        <v>73696.600000000006</v>
      </c>
      <c r="J34" s="31">
        <f t="shared" si="2"/>
        <v>-303.39999999999418</v>
      </c>
      <c r="K34" s="31">
        <f t="shared" si="3"/>
        <v>99.590000000000018</v>
      </c>
      <c r="L34" s="31"/>
      <c r="M34" s="31"/>
    </row>
    <row r="35" spans="1:13" x14ac:dyDescent="0.25">
      <c r="A35" s="9" t="s">
        <v>19</v>
      </c>
      <c r="B35" s="13" t="s">
        <v>119</v>
      </c>
      <c r="C35" s="35"/>
      <c r="D35" s="33"/>
      <c r="E35" s="33">
        <v>250000</v>
      </c>
      <c r="F35" s="34" t="s">
        <v>10</v>
      </c>
      <c r="G35" s="34" t="s">
        <v>10</v>
      </c>
      <c r="H35" s="33">
        <v>250000</v>
      </c>
      <c r="I35" s="35">
        <v>250000</v>
      </c>
      <c r="J35" s="31">
        <f t="shared" si="2"/>
        <v>0</v>
      </c>
      <c r="K35" s="31">
        <f t="shared" si="3"/>
        <v>100</v>
      </c>
      <c r="L35" s="31"/>
      <c r="M35" s="31"/>
    </row>
    <row r="36" spans="1:13" x14ac:dyDescent="0.25">
      <c r="A36" s="9" t="s">
        <v>54</v>
      </c>
      <c r="B36" s="13" t="s">
        <v>120</v>
      </c>
      <c r="C36" s="35"/>
      <c r="D36" s="33"/>
      <c r="E36" s="33">
        <v>82200</v>
      </c>
      <c r="F36" s="34" t="s">
        <v>10</v>
      </c>
      <c r="G36" s="34" t="s">
        <v>10</v>
      </c>
      <c r="H36" s="33">
        <v>82200</v>
      </c>
      <c r="I36" s="35">
        <v>82125.34</v>
      </c>
      <c r="J36" s="31">
        <f t="shared" si="2"/>
        <v>-74.660000000003492</v>
      </c>
      <c r="K36" s="31">
        <f t="shared" si="3"/>
        <v>99.909172749391729</v>
      </c>
      <c r="L36" s="31"/>
      <c r="M36" s="31"/>
    </row>
    <row r="37" spans="1:13" x14ac:dyDescent="0.25">
      <c r="A37" s="9" t="s">
        <v>51</v>
      </c>
      <c r="B37" s="13" t="s">
        <v>121</v>
      </c>
      <c r="C37" s="35"/>
      <c r="D37" s="30"/>
      <c r="E37" s="33">
        <v>526000</v>
      </c>
      <c r="F37" s="34" t="s">
        <v>10</v>
      </c>
      <c r="G37" s="34" t="s">
        <v>10</v>
      </c>
      <c r="H37" s="33">
        <v>526000</v>
      </c>
      <c r="I37" s="35">
        <v>525874.66</v>
      </c>
      <c r="J37" s="31">
        <f t="shared" si="2"/>
        <v>-125.3399999999674</v>
      </c>
      <c r="K37" s="31">
        <f t="shared" si="3"/>
        <v>99.97617110266161</v>
      </c>
      <c r="L37" s="31"/>
      <c r="M37" s="31"/>
    </row>
    <row r="38" spans="1:13" ht="19.5" x14ac:dyDescent="0.25">
      <c r="A38" s="9" t="s">
        <v>18</v>
      </c>
      <c r="B38" s="13" t="s">
        <v>122</v>
      </c>
      <c r="C38" s="35"/>
      <c r="D38" s="33"/>
      <c r="E38" s="33">
        <v>95000</v>
      </c>
      <c r="F38" s="34" t="s">
        <v>10</v>
      </c>
      <c r="G38" s="34" t="s">
        <v>10</v>
      </c>
      <c r="H38" s="33">
        <v>95000</v>
      </c>
      <c r="I38" s="35">
        <v>94952</v>
      </c>
      <c r="J38" s="31">
        <f t="shared" si="2"/>
        <v>-48</v>
      </c>
      <c r="K38" s="31">
        <f t="shared" si="3"/>
        <v>99.949473684210517</v>
      </c>
      <c r="L38" s="31"/>
      <c r="M38" s="31"/>
    </row>
    <row r="39" spans="1:13" ht="19.5" x14ac:dyDescent="0.25">
      <c r="A39" s="9" t="s">
        <v>16</v>
      </c>
      <c r="B39" s="13" t="s">
        <v>123</v>
      </c>
      <c r="C39" s="35"/>
      <c r="D39" s="39"/>
      <c r="E39" s="32">
        <v>226000</v>
      </c>
      <c r="F39" s="34" t="s">
        <v>10</v>
      </c>
      <c r="G39" s="34" t="s">
        <v>10</v>
      </c>
      <c r="H39" s="32">
        <v>226000</v>
      </c>
      <c r="I39" s="35">
        <v>225048</v>
      </c>
      <c r="J39" s="34">
        <f t="shared" si="2"/>
        <v>-952</v>
      </c>
      <c r="K39" s="31">
        <f t="shared" si="3"/>
        <v>99.578761061946906</v>
      </c>
      <c r="L39" s="31"/>
      <c r="M39" s="31"/>
    </row>
    <row r="40" spans="1:13" ht="21.75" x14ac:dyDescent="0.25">
      <c r="A40" s="11" t="s">
        <v>55</v>
      </c>
      <c r="B40" s="12" t="s">
        <v>246</v>
      </c>
      <c r="C40" s="31"/>
      <c r="D40" s="30">
        <v>1000</v>
      </c>
      <c r="E40" s="31">
        <f>E41</f>
        <v>1000</v>
      </c>
      <c r="F40" s="31">
        <f t="shared" ref="F40:F51" si="21">E40-D40</f>
        <v>0</v>
      </c>
      <c r="G40" s="31">
        <f>E40/D40*100</f>
        <v>100</v>
      </c>
      <c r="H40" s="31">
        <f>H41</f>
        <v>1000</v>
      </c>
      <c r="I40" s="31">
        <f>I41</f>
        <v>998</v>
      </c>
      <c r="J40" s="31">
        <f t="shared" si="2"/>
        <v>-2</v>
      </c>
      <c r="K40" s="31">
        <f t="shared" si="3"/>
        <v>99.8</v>
      </c>
      <c r="L40" s="31"/>
      <c r="M40" s="31"/>
    </row>
    <row r="41" spans="1:13" x14ac:dyDescent="0.25">
      <c r="A41" s="9" t="s">
        <v>56</v>
      </c>
      <c r="B41" s="13" t="s">
        <v>124</v>
      </c>
      <c r="C41" s="35"/>
      <c r="D41" s="33"/>
      <c r="E41" s="33">
        <v>1000</v>
      </c>
      <c r="F41" s="34" t="s">
        <v>10</v>
      </c>
      <c r="G41" s="34" t="s">
        <v>10</v>
      </c>
      <c r="H41" s="33">
        <v>1000</v>
      </c>
      <c r="I41" s="35">
        <v>998</v>
      </c>
      <c r="J41" s="34">
        <f t="shared" si="2"/>
        <v>-2</v>
      </c>
      <c r="K41" s="31">
        <f t="shared" si="3"/>
        <v>99.8</v>
      </c>
      <c r="L41" s="31"/>
      <c r="M41" s="31"/>
    </row>
    <row r="42" spans="1:13" ht="21.75" x14ac:dyDescent="0.25">
      <c r="A42" s="11" t="s">
        <v>57</v>
      </c>
      <c r="B42" s="12" t="s">
        <v>125</v>
      </c>
      <c r="C42" s="40"/>
      <c r="D42" s="39">
        <v>41000</v>
      </c>
      <c r="E42" s="40">
        <f t="shared" ref="E42" si="22">E43</f>
        <v>41000</v>
      </c>
      <c r="F42" s="31">
        <f t="shared" si="21"/>
        <v>0</v>
      </c>
      <c r="G42" s="31">
        <f t="shared" ref="G42:G51" si="23">E42/D42*100</f>
        <v>100</v>
      </c>
      <c r="H42" s="40">
        <v>41000</v>
      </c>
      <c r="I42" s="40">
        <f t="shared" ref="I42" si="24">I43</f>
        <v>40756.589999999997</v>
      </c>
      <c r="J42" s="31">
        <f t="shared" si="2"/>
        <v>-243.41000000000349</v>
      </c>
      <c r="K42" s="31">
        <f t="shared" si="3"/>
        <v>99.406317073170726</v>
      </c>
      <c r="L42" s="31"/>
      <c r="M42" s="31"/>
    </row>
    <row r="43" spans="1:13" x14ac:dyDescent="0.25">
      <c r="A43" s="9" t="s">
        <v>56</v>
      </c>
      <c r="B43" s="13" t="s">
        <v>126</v>
      </c>
      <c r="C43" s="35"/>
      <c r="D43" s="32"/>
      <c r="E43" s="32">
        <v>41000</v>
      </c>
      <c r="F43" s="34" t="s">
        <v>10</v>
      </c>
      <c r="G43" s="34" t="s">
        <v>10</v>
      </c>
      <c r="H43" s="32">
        <v>41000</v>
      </c>
      <c r="I43" s="35">
        <v>40756.589999999997</v>
      </c>
      <c r="J43" s="34">
        <f t="shared" si="2"/>
        <v>-243.41000000000349</v>
      </c>
      <c r="K43" s="31">
        <f t="shared" si="3"/>
        <v>99.406317073170726</v>
      </c>
      <c r="L43" s="31"/>
      <c r="M43" s="31"/>
    </row>
    <row r="44" spans="1:13" s="42" customFormat="1" ht="32.25" customHeight="1" x14ac:dyDescent="0.25">
      <c r="A44" s="14" t="s">
        <v>130</v>
      </c>
      <c r="B44" s="10" t="s">
        <v>129</v>
      </c>
      <c r="C44" s="38"/>
      <c r="D44" s="37">
        <f>D45+D48+D51</f>
        <v>393100</v>
      </c>
      <c r="E44" s="37">
        <f>E45+E48+E51</f>
        <v>393100</v>
      </c>
      <c r="F44" s="28">
        <f t="shared" ref="F44" si="25">E44-D44</f>
        <v>0</v>
      </c>
      <c r="G44" s="28">
        <f t="shared" ref="G44" si="26">E44/D44*100</f>
        <v>100</v>
      </c>
      <c r="H44" s="37">
        <f t="shared" ref="H44:I44" si="27">H45+H48+H51</f>
        <v>393100</v>
      </c>
      <c r="I44" s="37">
        <f t="shared" si="27"/>
        <v>393100</v>
      </c>
      <c r="J44" s="34">
        <f t="shared" si="2"/>
        <v>0</v>
      </c>
      <c r="K44" s="31">
        <f t="shared" si="3"/>
        <v>100</v>
      </c>
      <c r="L44" s="28"/>
      <c r="M44" s="28"/>
    </row>
    <row r="45" spans="1:13" s="43" customFormat="1" ht="74.25" x14ac:dyDescent="0.25">
      <c r="A45" s="11" t="s">
        <v>58</v>
      </c>
      <c r="B45" s="12" t="s">
        <v>131</v>
      </c>
      <c r="C45" s="31"/>
      <c r="D45" s="31">
        <f>D46</f>
        <v>131400</v>
      </c>
      <c r="E45" s="31">
        <f>E46</f>
        <v>131400</v>
      </c>
      <c r="F45" s="31">
        <f t="shared" si="21"/>
        <v>0</v>
      </c>
      <c r="G45" s="31">
        <f t="shared" si="23"/>
        <v>100</v>
      </c>
      <c r="H45" s="31">
        <f>H46</f>
        <v>131400</v>
      </c>
      <c r="I45" s="31">
        <f>I46</f>
        <v>131400</v>
      </c>
      <c r="J45" s="31">
        <f t="shared" si="2"/>
        <v>0</v>
      </c>
      <c r="K45" s="31">
        <f t="shared" si="3"/>
        <v>100</v>
      </c>
      <c r="L45" s="31"/>
      <c r="M45" s="31"/>
    </row>
    <row r="46" spans="1:13" s="43" customFormat="1" x14ac:dyDescent="0.25">
      <c r="A46" s="11" t="s">
        <v>34</v>
      </c>
      <c r="B46" s="12" t="s">
        <v>132</v>
      </c>
      <c r="C46" s="31"/>
      <c r="D46" s="30">
        <v>131400</v>
      </c>
      <c r="E46" s="31">
        <f>E47</f>
        <v>131400</v>
      </c>
      <c r="F46" s="31">
        <f t="shared" si="21"/>
        <v>0</v>
      </c>
      <c r="G46" s="31">
        <f t="shared" si="23"/>
        <v>100</v>
      </c>
      <c r="H46" s="31">
        <f t="shared" ref="H46:I46" si="28">H47</f>
        <v>131400</v>
      </c>
      <c r="I46" s="31">
        <f t="shared" si="28"/>
        <v>131400</v>
      </c>
      <c r="J46" s="31">
        <f t="shared" si="2"/>
        <v>0</v>
      </c>
      <c r="K46" s="31">
        <f t="shared" si="3"/>
        <v>100</v>
      </c>
      <c r="L46" s="31"/>
      <c r="M46" s="31"/>
    </row>
    <row r="47" spans="1:13" s="63" customFormat="1" x14ac:dyDescent="0.25">
      <c r="A47" s="9" t="s">
        <v>247</v>
      </c>
      <c r="B47" s="13" t="s">
        <v>248</v>
      </c>
      <c r="C47" s="34"/>
      <c r="D47" s="33"/>
      <c r="E47" s="34">
        <v>131400</v>
      </c>
      <c r="F47" s="34" t="s">
        <v>10</v>
      </c>
      <c r="G47" s="34" t="s">
        <v>10</v>
      </c>
      <c r="H47" s="34">
        <v>131400</v>
      </c>
      <c r="I47" s="34">
        <v>131400</v>
      </c>
      <c r="J47" s="34">
        <f t="shared" ref="J47" si="29">I47-H47</f>
        <v>0</v>
      </c>
      <c r="K47" s="34">
        <f t="shared" ref="K47" si="30">I47/H47*100</f>
        <v>100</v>
      </c>
      <c r="L47" s="34"/>
      <c r="M47" s="34"/>
    </row>
    <row r="48" spans="1:13" s="43" customFormat="1" ht="74.25" x14ac:dyDescent="0.25">
      <c r="A48" s="11" t="s">
        <v>59</v>
      </c>
      <c r="B48" s="12" t="s">
        <v>133</v>
      </c>
      <c r="C48" s="31"/>
      <c r="D48" s="30">
        <f>D49</f>
        <v>130600</v>
      </c>
      <c r="E48" s="30">
        <f>E49</f>
        <v>130600</v>
      </c>
      <c r="F48" s="31">
        <f t="shared" si="21"/>
        <v>0</v>
      </c>
      <c r="G48" s="31">
        <f t="shared" si="23"/>
        <v>100</v>
      </c>
      <c r="H48" s="30">
        <f>H49</f>
        <v>130600</v>
      </c>
      <c r="I48" s="31">
        <f>I49</f>
        <v>130600</v>
      </c>
      <c r="J48" s="31">
        <f t="shared" si="2"/>
        <v>0</v>
      </c>
      <c r="K48" s="31">
        <f t="shared" si="3"/>
        <v>100</v>
      </c>
      <c r="L48" s="31"/>
      <c r="M48" s="28"/>
    </row>
    <row r="49" spans="1:13" s="43" customFormat="1" x14ac:dyDescent="0.25">
      <c r="A49" s="11" t="s">
        <v>34</v>
      </c>
      <c r="B49" s="12" t="s">
        <v>134</v>
      </c>
      <c r="C49" s="31"/>
      <c r="D49" s="30">
        <v>130600</v>
      </c>
      <c r="E49" s="31">
        <f>E50</f>
        <v>130600</v>
      </c>
      <c r="F49" s="31">
        <f t="shared" si="21"/>
        <v>0</v>
      </c>
      <c r="G49" s="31">
        <f t="shared" si="23"/>
        <v>100</v>
      </c>
      <c r="H49" s="31">
        <f t="shared" ref="H49:I49" si="31">H50</f>
        <v>130600</v>
      </c>
      <c r="I49" s="31">
        <f t="shared" si="31"/>
        <v>130600</v>
      </c>
      <c r="J49" s="31">
        <f t="shared" si="2"/>
        <v>0</v>
      </c>
      <c r="K49" s="31">
        <f t="shared" si="3"/>
        <v>100</v>
      </c>
      <c r="L49" s="31"/>
      <c r="M49" s="28"/>
    </row>
    <row r="50" spans="1:13" s="63" customFormat="1" x14ac:dyDescent="0.25">
      <c r="A50" s="9" t="s">
        <v>247</v>
      </c>
      <c r="B50" s="13" t="s">
        <v>249</v>
      </c>
      <c r="C50" s="34"/>
      <c r="D50" s="33"/>
      <c r="E50" s="34">
        <v>130600</v>
      </c>
      <c r="F50" s="34" t="s">
        <v>10</v>
      </c>
      <c r="G50" s="34" t="s">
        <v>10</v>
      </c>
      <c r="H50" s="34">
        <v>130600</v>
      </c>
      <c r="I50" s="34">
        <v>130600</v>
      </c>
      <c r="J50" s="34">
        <f t="shared" ref="J50" si="32">I50-H50</f>
        <v>0</v>
      </c>
      <c r="K50" s="34">
        <f t="shared" ref="K50" si="33">I50/H50*100</f>
        <v>100</v>
      </c>
      <c r="L50" s="34"/>
      <c r="M50" s="36"/>
    </row>
    <row r="51" spans="1:13" s="43" customFormat="1" ht="116.25" x14ac:dyDescent="0.25">
      <c r="A51" s="11" t="s">
        <v>60</v>
      </c>
      <c r="B51" s="12" t="s">
        <v>135</v>
      </c>
      <c r="C51" s="31"/>
      <c r="D51" s="30">
        <f>D52</f>
        <v>131100</v>
      </c>
      <c r="E51" s="30">
        <f>E52</f>
        <v>131100</v>
      </c>
      <c r="F51" s="31">
        <f t="shared" si="21"/>
        <v>0</v>
      </c>
      <c r="G51" s="31">
        <f t="shared" si="23"/>
        <v>100</v>
      </c>
      <c r="H51" s="30">
        <f t="shared" ref="H51:I52" si="34">H52</f>
        <v>131100</v>
      </c>
      <c r="I51" s="30">
        <f t="shared" si="34"/>
        <v>131100</v>
      </c>
      <c r="J51" s="31">
        <f t="shared" si="2"/>
        <v>0</v>
      </c>
      <c r="K51" s="31">
        <f t="shared" si="3"/>
        <v>100</v>
      </c>
      <c r="L51" s="31"/>
      <c r="M51" s="28"/>
    </row>
    <row r="52" spans="1:13" s="43" customFormat="1" x14ac:dyDescent="0.25">
      <c r="A52" s="11" t="s">
        <v>34</v>
      </c>
      <c r="B52" s="12" t="s">
        <v>136</v>
      </c>
      <c r="C52" s="31"/>
      <c r="D52" s="31">
        <v>131100</v>
      </c>
      <c r="E52" s="31">
        <f>E53</f>
        <v>131100</v>
      </c>
      <c r="F52" s="31">
        <f t="shared" ref="F52" si="35">E52-D52</f>
        <v>0</v>
      </c>
      <c r="G52" s="31">
        <f t="shared" ref="G52" si="36">E52/D52*100</f>
        <v>100</v>
      </c>
      <c r="H52" s="31">
        <f t="shared" si="34"/>
        <v>131100</v>
      </c>
      <c r="I52" s="31">
        <f t="shared" si="34"/>
        <v>131100</v>
      </c>
      <c r="J52" s="31">
        <f t="shared" si="2"/>
        <v>0</v>
      </c>
      <c r="K52" s="31">
        <f t="shared" si="3"/>
        <v>100</v>
      </c>
      <c r="L52" s="31"/>
      <c r="M52" s="28"/>
    </row>
    <row r="53" spans="1:13" s="63" customFormat="1" x14ac:dyDescent="0.25">
      <c r="A53" s="9" t="s">
        <v>247</v>
      </c>
      <c r="B53" s="13" t="s">
        <v>251</v>
      </c>
      <c r="C53" s="34"/>
      <c r="D53" s="34"/>
      <c r="E53" s="34">
        <v>131100</v>
      </c>
      <c r="F53" s="34" t="s">
        <v>10</v>
      </c>
      <c r="G53" s="34" t="s">
        <v>10</v>
      </c>
      <c r="H53" s="34">
        <v>131100</v>
      </c>
      <c r="I53" s="34">
        <v>131100</v>
      </c>
      <c r="J53" s="34">
        <f t="shared" ref="J53" si="37">I53-H53</f>
        <v>0</v>
      </c>
      <c r="K53" s="34">
        <f t="shared" ref="K53" si="38">I53/H53*100</f>
        <v>100</v>
      </c>
      <c r="L53" s="34"/>
      <c r="M53" s="36"/>
    </row>
    <row r="54" spans="1:13" s="78" customFormat="1" ht="74.25" x14ac:dyDescent="0.25">
      <c r="A54" s="14" t="s">
        <v>296</v>
      </c>
      <c r="B54" s="10" t="s">
        <v>137</v>
      </c>
      <c r="C54" s="28"/>
      <c r="D54" s="28">
        <f>D55</f>
        <v>2200</v>
      </c>
      <c r="E54" s="28">
        <f>E55</f>
        <v>2200</v>
      </c>
      <c r="F54" s="28">
        <f t="shared" ref="F54:F55" si="39">E54-D54</f>
        <v>0</v>
      </c>
      <c r="G54" s="28">
        <f t="shared" ref="G54:G55" si="40">E54/D54*100</f>
        <v>100</v>
      </c>
      <c r="H54" s="28">
        <f t="shared" ref="H54:I55" si="41">H55</f>
        <v>2200</v>
      </c>
      <c r="I54" s="28">
        <f t="shared" si="41"/>
        <v>2200</v>
      </c>
      <c r="J54" s="28">
        <f t="shared" ref="J54:J56" si="42">I54-H54</f>
        <v>0</v>
      </c>
      <c r="K54" s="28">
        <f t="shared" ref="K54:K56" si="43">I54/H54*100</f>
        <v>100</v>
      </c>
      <c r="L54" s="28"/>
      <c r="M54" s="28"/>
    </row>
    <row r="55" spans="1:13" s="43" customFormat="1" ht="21.75" x14ac:dyDescent="0.25">
      <c r="A55" s="11" t="s">
        <v>53</v>
      </c>
      <c r="B55" s="12" t="s">
        <v>138</v>
      </c>
      <c r="C55" s="31"/>
      <c r="D55" s="31">
        <v>2200</v>
      </c>
      <c r="E55" s="31">
        <f>E56</f>
        <v>2200</v>
      </c>
      <c r="F55" s="31">
        <f t="shared" si="39"/>
        <v>0</v>
      </c>
      <c r="G55" s="31">
        <f t="shared" si="40"/>
        <v>100</v>
      </c>
      <c r="H55" s="31">
        <f t="shared" si="41"/>
        <v>2200</v>
      </c>
      <c r="I55" s="31">
        <f t="shared" si="41"/>
        <v>2200</v>
      </c>
      <c r="J55" s="31">
        <f t="shared" si="42"/>
        <v>0</v>
      </c>
      <c r="K55" s="31">
        <f t="shared" si="43"/>
        <v>100</v>
      </c>
      <c r="L55" s="31"/>
      <c r="M55" s="28"/>
    </row>
    <row r="56" spans="1:13" s="63" customFormat="1" ht="19.5" x14ac:dyDescent="0.25">
      <c r="A56" s="9" t="s">
        <v>16</v>
      </c>
      <c r="B56" s="13" t="s">
        <v>250</v>
      </c>
      <c r="C56" s="34"/>
      <c r="D56" s="34"/>
      <c r="E56" s="34">
        <v>2200</v>
      </c>
      <c r="F56" s="34" t="s">
        <v>10</v>
      </c>
      <c r="G56" s="34" t="s">
        <v>10</v>
      </c>
      <c r="H56" s="34">
        <v>2200</v>
      </c>
      <c r="I56" s="34">
        <v>2200</v>
      </c>
      <c r="J56" s="34">
        <f t="shared" si="42"/>
        <v>0</v>
      </c>
      <c r="K56" s="34">
        <f t="shared" si="43"/>
        <v>100</v>
      </c>
      <c r="L56" s="34"/>
      <c r="M56" s="36"/>
    </row>
    <row r="57" spans="1:13" s="80" customFormat="1" ht="21.75" x14ac:dyDescent="0.2">
      <c r="A57" s="60" t="s">
        <v>297</v>
      </c>
      <c r="B57" s="10" t="s">
        <v>298</v>
      </c>
      <c r="C57" s="28">
        <v>86780.71</v>
      </c>
      <c r="D57" s="79"/>
      <c r="E57" s="79"/>
      <c r="F57" s="79"/>
      <c r="G57" s="79"/>
      <c r="H57" s="79"/>
      <c r="I57" s="79"/>
      <c r="J57" s="79"/>
      <c r="K57" s="79"/>
      <c r="L57" s="79"/>
      <c r="M57" s="79"/>
    </row>
    <row r="58" spans="1:13" x14ac:dyDescent="0.25">
      <c r="A58" s="14" t="s">
        <v>61</v>
      </c>
      <c r="B58" s="10" t="s">
        <v>74</v>
      </c>
      <c r="C58" s="38">
        <v>744789.74</v>
      </c>
      <c r="D58" s="38">
        <f>D59</f>
        <v>986600</v>
      </c>
      <c r="E58" s="38">
        <f>E59</f>
        <v>986600</v>
      </c>
      <c r="F58" s="28">
        <f>E58-D58</f>
        <v>0</v>
      </c>
      <c r="G58" s="28">
        <f>E58/D58*100</f>
        <v>100</v>
      </c>
      <c r="H58" s="38">
        <f t="shared" ref="H58:I59" si="44">H59</f>
        <v>986600</v>
      </c>
      <c r="I58" s="38">
        <f t="shared" si="44"/>
        <v>982167.98</v>
      </c>
      <c r="J58" s="28">
        <f t="shared" si="2"/>
        <v>-4432.0200000000186</v>
      </c>
      <c r="K58" s="28">
        <f t="shared" si="3"/>
        <v>99.550778430975058</v>
      </c>
      <c r="L58" s="28">
        <f t="shared" si="4"/>
        <v>237378.24</v>
      </c>
      <c r="M58" s="28">
        <f t="shared" si="5"/>
        <v>131.87184614009317</v>
      </c>
    </row>
    <row r="59" spans="1:13" x14ac:dyDescent="0.25">
      <c r="A59" s="14" t="s">
        <v>139</v>
      </c>
      <c r="B59" s="10" t="s">
        <v>140</v>
      </c>
      <c r="C59" s="38"/>
      <c r="D59" s="38">
        <f>D60</f>
        <v>986600</v>
      </c>
      <c r="E59" s="38">
        <f>E60</f>
        <v>986600</v>
      </c>
      <c r="F59" s="28">
        <f t="shared" ref="F59:F60" si="45">E59-D59</f>
        <v>0</v>
      </c>
      <c r="G59" s="28">
        <f t="shared" ref="G59:G60" si="46">E59/D59*100</f>
        <v>100</v>
      </c>
      <c r="H59" s="38">
        <f t="shared" si="44"/>
        <v>986600</v>
      </c>
      <c r="I59" s="38">
        <f t="shared" si="44"/>
        <v>982167.98</v>
      </c>
      <c r="J59" s="28">
        <f t="shared" si="2"/>
        <v>-4432.0200000000186</v>
      </c>
      <c r="K59" s="28">
        <f t="shared" si="3"/>
        <v>99.550778430975058</v>
      </c>
      <c r="L59" s="28"/>
      <c r="M59" s="28"/>
    </row>
    <row r="60" spans="1:13" ht="21.75" x14ac:dyDescent="0.25">
      <c r="A60" s="14" t="s">
        <v>141</v>
      </c>
      <c r="B60" s="10" t="s">
        <v>142</v>
      </c>
      <c r="C60" s="38"/>
      <c r="D60" s="38">
        <f>D61+D64</f>
        <v>986600</v>
      </c>
      <c r="E60" s="38">
        <f>E61+E64</f>
        <v>986600</v>
      </c>
      <c r="F60" s="28">
        <f t="shared" si="45"/>
        <v>0</v>
      </c>
      <c r="G60" s="28">
        <f t="shared" si="46"/>
        <v>100</v>
      </c>
      <c r="H60" s="38">
        <f t="shared" ref="H60:I60" si="47">H61+H64</f>
        <v>986600</v>
      </c>
      <c r="I60" s="38">
        <f t="shared" si="47"/>
        <v>982167.98</v>
      </c>
      <c r="J60" s="28">
        <f t="shared" si="2"/>
        <v>-4432.0200000000186</v>
      </c>
      <c r="K60" s="28">
        <f t="shared" si="3"/>
        <v>99.550778430975058</v>
      </c>
      <c r="L60" s="28"/>
      <c r="M60" s="28"/>
    </row>
    <row r="61" spans="1:13" s="43" customFormat="1" ht="42.75" x14ac:dyDescent="0.25">
      <c r="A61" s="11" t="s">
        <v>62</v>
      </c>
      <c r="B61" s="12" t="s">
        <v>143</v>
      </c>
      <c r="C61" s="40"/>
      <c r="D61" s="40">
        <f t="shared" ref="D61:E61" si="48">D62</f>
        <v>200000</v>
      </c>
      <c r="E61" s="40">
        <f t="shared" si="48"/>
        <v>200000</v>
      </c>
      <c r="F61" s="31">
        <f t="shared" ref="F61:F62" si="49">E61-D61</f>
        <v>0</v>
      </c>
      <c r="G61" s="31">
        <f t="shared" ref="G61:G62" si="50">E61/D61*100</f>
        <v>100</v>
      </c>
      <c r="H61" s="40">
        <f t="shared" ref="H61:I62" si="51">H62</f>
        <v>200000</v>
      </c>
      <c r="I61" s="40">
        <f t="shared" si="51"/>
        <v>199513.62</v>
      </c>
      <c r="J61" s="31">
        <f t="shared" si="2"/>
        <v>-486.38000000000466</v>
      </c>
      <c r="K61" s="31">
        <f t="shared" si="3"/>
        <v>99.756810000000002</v>
      </c>
      <c r="L61" s="31"/>
      <c r="M61" s="31"/>
    </row>
    <row r="62" spans="1:13" s="43" customFormat="1" ht="21.75" x14ac:dyDescent="0.25">
      <c r="A62" s="11" t="s">
        <v>53</v>
      </c>
      <c r="B62" s="12" t="s">
        <v>144</v>
      </c>
      <c r="C62" s="40"/>
      <c r="D62" s="40">
        <v>200000</v>
      </c>
      <c r="E62" s="40">
        <f>E63</f>
        <v>200000</v>
      </c>
      <c r="F62" s="31">
        <f t="shared" si="49"/>
        <v>0</v>
      </c>
      <c r="G62" s="31">
        <f t="shared" si="50"/>
        <v>100</v>
      </c>
      <c r="H62" s="40">
        <f t="shared" si="51"/>
        <v>200000</v>
      </c>
      <c r="I62" s="40">
        <f t="shared" si="51"/>
        <v>199513.62</v>
      </c>
      <c r="J62" s="31">
        <f t="shared" si="2"/>
        <v>-486.38000000000466</v>
      </c>
      <c r="K62" s="31">
        <f t="shared" si="3"/>
        <v>99.756810000000002</v>
      </c>
      <c r="L62" s="31"/>
      <c r="M62" s="31"/>
    </row>
    <row r="63" spans="1:13" s="63" customFormat="1" x14ac:dyDescent="0.25">
      <c r="A63" s="9" t="s">
        <v>51</v>
      </c>
      <c r="B63" s="13" t="s">
        <v>252</v>
      </c>
      <c r="C63" s="35"/>
      <c r="D63" s="35"/>
      <c r="E63" s="35">
        <v>200000</v>
      </c>
      <c r="F63" s="31" t="s">
        <v>10</v>
      </c>
      <c r="G63" s="31" t="s">
        <v>10</v>
      </c>
      <c r="H63" s="35">
        <v>200000</v>
      </c>
      <c r="I63" s="35">
        <v>199513.62</v>
      </c>
      <c r="J63" s="31">
        <f t="shared" si="2"/>
        <v>-486.38000000000466</v>
      </c>
      <c r="K63" s="31">
        <f t="shared" si="3"/>
        <v>99.756810000000002</v>
      </c>
      <c r="L63" s="34"/>
      <c r="M63" s="34"/>
    </row>
    <row r="64" spans="1:13" s="43" customFormat="1" ht="21.75" x14ac:dyDescent="0.25">
      <c r="A64" s="11" t="s">
        <v>145</v>
      </c>
      <c r="B64" s="12" t="s">
        <v>146</v>
      </c>
      <c r="C64" s="40"/>
      <c r="D64" s="39">
        <f>D65</f>
        <v>786600</v>
      </c>
      <c r="E64" s="39">
        <f>E65</f>
        <v>786600</v>
      </c>
      <c r="F64" s="31">
        <f t="shared" ref="F64:F65" si="52">E64-D64</f>
        <v>0</v>
      </c>
      <c r="G64" s="31">
        <f t="shared" ref="G64:G65" si="53">E64/D64*100</f>
        <v>100</v>
      </c>
      <c r="H64" s="39">
        <f t="shared" ref="H64:I64" si="54">H65</f>
        <v>786600</v>
      </c>
      <c r="I64" s="39">
        <f t="shared" si="54"/>
        <v>782654.36</v>
      </c>
      <c r="J64" s="31">
        <f t="shared" si="2"/>
        <v>-3945.640000000014</v>
      </c>
      <c r="K64" s="31">
        <f t="shared" si="3"/>
        <v>99.498393084159673</v>
      </c>
      <c r="L64" s="31"/>
      <c r="M64" s="31"/>
    </row>
    <row r="65" spans="1:13" s="43" customFormat="1" ht="21.75" x14ac:dyDescent="0.25">
      <c r="A65" s="11" t="s">
        <v>53</v>
      </c>
      <c r="B65" s="12" t="s">
        <v>147</v>
      </c>
      <c r="C65" s="40"/>
      <c r="D65" s="39">
        <v>786600</v>
      </c>
      <c r="E65" s="39">
        <f>E66+E67</f>
        <v>786600</v>
      </c>
      <c r="F65" s="31">
        <f t="shared" si="52"/>
        <v>0</v>
      </c>
      <c r="G65" s="31">
        <f t="shared" si="53"/>
        <v>100</v>
      </c>
      <c r="H65" s="39">
        <f t="shared" ref="H65:I65" si="55">H66+H67</f>
        <v>786600</v>
      </c>
      <c r="I65" s="39">
        <f t="shared" si="55"/>
        <v>782654.36</v>
      </c>
      <c r="J65" s="31">
        <f t="shared" si="2"/>
        <v>-3945.640000000014</v>
      </c>
      <c r="K65" s="31">
        <f t="shared" si="3"/>
        <v>99.498393084159673</v>
      </c>
      <c r="L65" s="31"/>
      <c r="M65" s="31"/>
    </row>
    <row r="66" spans="1:13" s="63" customFormat="1" x14ac:dyDescent="0.25">
      <c r="A66" s="9" t="s">
        <v>51</v>
      </c>
      <c r="B66" s="13" t="s">
        <v>253</v>
      </c>
      <c r="C66" s="35"/>
      <c r="D66" s="32"/>
      <c r="E66" s="32">
        <v>136100</v>
      </c>
      <c r="F66" s="31" t="s">
        <v>10</v>
      </c>
      <c r="G66" s="31" t="s">
        <v>10</v>
      </c>
      <c r="H66" s="32">
        <v>136100</v>
      </c>
      <c r="I66" s="35">
        <v>136073</v>
      </c>
      <c r="J66" s="34">
        <f t="shared" ref="J66:J67" si="56">I66-H66</f>
        <v>-27</v>
      </c>
      <c r="K66" s="34">
        <f t="shared" ref="K66:K67" si="57">I66/H66*100</f>
        <v>99.980161645848639</v>
      </c>
      <c r="L66" s="34"/>
      <c r="M66" s="34"/>
    </row>
    <row r="67" spans="1:13" s="63" customFormat="1" x14ac:dyDescent="0.25">
      <c r="A67" s="9" t="s">
        <v>254</v>
      </c>
      <c r="B67" s="13" t="s">
        <v>255</v>
      </c>
      <c r="C67" s="35"/>
      <c r="D67" s="32"/>
      <c r="E67" s="32">
        <v>650500</v>
      </c>
      <c r="F67" s="31" t="s">
        <v>10</v>
      </c>
      <c r="G67" s="31" t="s">
        <v>10</v>
      </c>
      <c r="H67" s="32">
        <v>650500</v>
      </c>
      <c r="I67" s="35">
        <v>646581.36</v>
      </c>
      <c r="J67" s="34">
        <f t="shared" si="56"/>
        <v>-3918.640000000014</v>
      </c>
      <c r="K67" s="34">
        <f t="shared" si="57"/>
        <v>99.397595695618762</v>
      </c>
      <c r="L67" s="34"/>
      <c r="M67" s="34"/>
    </row>
    <row r="68" spans="1:13" ht="33" x14ac:dyDescent="0.25">
      <c r="A68" s="60" t="s">
        <v>35</v>
      </c>
      <c r="B68" s="15" t="s">
        <v>75</v>
      </c>
      <c r="C68" s="37">
        <f>C70+C101</f>
        <v>10682888.039999999</v>
      </c>
      <c r="D68" s="37">
        <f>D70+D101</f>
        <v>30379779.16</v>
      </c>
      <c r="E68" s="37">
        <f>E70+E101</f>
        <v>30426379.719999999</v>
      </c>
      <c r="F68" s="28">
        <f>E68-D68</f>
        <v>46600.559999998659</v>
      </c>
      <c r="G68" s="28">
        <f>E68/D68*100</f>
        <v>100.15339334678693</v>
      </c>
      <c r="H68" s="37">
        <f t="shared" ref="H68:I68" si="58">H70+H101</f>
        <v>30426379.719999999</v>
      </c>
      <c r="I68" s="37">
        <f t="shared" si="58"/>
        <v>27818626.73</v>
      </c>
      <c r="J68" s="28">
        <f t="shared" si="2"/>
        <v>-2607752.9899999984</v>
      </c>
      <c r="K68" s="28">
        <f t="shared" ref="K68:K158" si="59">I68/H68*100</f>
        <v>91.429302421129449</v>
      </c>
      <c r="L68" s="28">
        <f t="shared" ref="L68:L152" si="60">I68-C68</f>
        <v>17135738.690000001</v>
      </c>
      <c r="M68" s="28">
        <f t="shared" ref="M68:M152" si="61">I68/C68*100</f>
        <v>260.40361581848049</v>
      </c>
    </row>
    <row r="69" spans="1:13" x14ac:dyDescent="0.25">
      <c r="A69" s="82" t="s">
        <v>299</v>
      </c>
      <c r="B69" s="15"/>
      <c r="C69" s="37">
        <f>C68/C10*100</f>
        <v>36.310290672018056</v>
      </c>
      <c r="D69" s="37">
        <f t="shared" ref="D69:E69" si="62">D68/D10*100</f>
        <v>62.403540710121582</v>
      </c>
      <c r="E69" s="37">
        <f t="shared" si="62"/>
        <v>62.499263795139392</v>
      </c>
      <c r="F69" s="28"/>
      <c r="G69" s="28"/>
      <c r="H69" s="37">
        <f t="shared" ref="H69" si="63">H68/H10*100</f>
        <v>62.499263795139392</v>
      </c>
      <c r="I69" s="37">
        <f t="shared" ref="I69" si="64">I68/I10*100</f>
        <v>60.522298536674455</v>
      </c>
      <c r="J69" s="28">
        <f t="shared" ref="J69" si="65">I69-H69</f>
        <v>-1.9769652584649364</v>
      </c>
      <c r="K69" s="28">
        <f t="shared" ref="K69" si="66">I69/H69*100</f>
        <v>96.836818326460531</v>
      </c>
      <c r="L69" s="28">
        <f t="shared" ref="L69" si="67">I69-C69</f>
        <v>24.2120078646564</v>
      </c>
      <c r="M69" s="28">
        <f t="shared" ref="M69" si="68">I69/C69*100</f>
        <v>166.68084285900525</v>
      </c>
    </row>
    <row r="70" spans="1:13" s="42" customFormat="1" ht="42.75" thickBot="1" x14ac:dyDescent="0.3">
      <c r="A70" s="45" t="s">
        <v>148</v>
      </c>
      <c r="B70" s="15" t="s">
        <v>77</v>
      </c>
      <c r="C70" s="38">
        <v>10555206.84</v>
      </c>
      <c r="D70" s="37">
        <f>D71+D75+D78+D80+D85+D94+D98</f>
        <v>29918931.16</v>
      </c>
      <c r="E70" s="37">
        <f>E71+E75+E78+E80+E85+E94+E98</f>
        <v>29965531.719999999</v>
      </c>
      <c r="F70" s="28">
        <f t="shared" ref="F70:F72" si="69">E70-D70</f>
        <v>46600.559999998659</v>
      </c>
      <c r="G70" s="28">
        <f t="shared" ref="G70:G72" si="70">E70/D70*100</f>
        <v>100.15575609887529</v>
      </c>
      <c r="H70" s="37">
        <f t="shared" ref="H70:I70" si="71">H71+H75+H78+H80+H85+H94+H98</f>
        <v>29965531.719999999</v>
      </c>
      <c r="I70" s="37">
        <f t="shared" si="71"/>
        <v>27357778.73</v>
      </c>
      <c r="J70" s="28">
        <f t="shared" si="2"/>
        <v>-2607752.9899999984</v>
      </c>
      <c r="K70" s="28">
        <f t="shared" si="59"/>
        <v>91.29749134983814</v>
      </c>
      <c r="L70" s="28">
        <f t="shared" si="60"/>
        <v>16802571.890000001</v>
      </c>
      <c r="M70" s="28">
        <f t="shared" si="61"/>
        <v>259.18751896291593</v>
      </c>
    </row>
    <row r="71" spans="1:13" s="43" customFormat="1" ht="15.75" thickBot="1" x14ac:dyDescent="0.3">
      <c r="A71" s="44" t="s">
        <v>149</v>
      </c>
      <c r="B71" s="16" t="s">
        <v>302</v>
      </c>
      <c r="C71" s="40"/>
      <c r="D71" s="39">
        <f>D72</f>
        <v>144115</v>
      </c>
      <c r="E71" s="39">
        <f>E72</f>
        <v>144115</v>
      </c>
      <c r="F71" s="31">
        <f t="shared" si="69"/>
        <v>0</v>
      </c>
      <c r="G71" s="31">
        <f t="shared" si="70"/>
        <v>100</v>
      </c>
      <c r="H71" s="39">
        <f t="shared" ref="H71:I71" si="72">H72</f>
        <v>144115</v>
      </c>
      <c r="I71" s="39">
        <f t="shared" si="72"/>
        <v>144115</v>
      </c>
      <c r="J71" s="31">
        <f t="shared" si="2"/>
        <v>0</v>
      </c>
      <c r="K71" s="31">
        <f t="shared" si="59"/>
        <v>100</v>
      </c>
      <c r="L71" s="31"/>
      <c r="M71" s="31"/>
    </row>
    <row r="72" spans="1:13" s="43" customFormat="1" ht="32.25" thickBot="1" x14ac:dyDescent="0.3">
      <c r="A72" s="44" t="s">
        <v>150</v>
      </c>
      <c r="B72" s="16" t="s">
        <v>151</v>
      </c>
      <c r="C72" s="40"/>
      <c r="D72" s="39">
        <v>144115</v>
      </c>
      <c r="E72" s="39">
        <f>E73+E74</f>
        <v>144115</v>
      </c>
      <c r="F72" s="31">
        <f t="shared" si="69"/>
        <v>0</v>
      </c>
      <c r="G72" s="31">
        <f t="shared" si="70"/>
        <v>100</v>
      </c>
      <c r="H72" s="39">
        <f>H73+H74</f>
        <v>144115</v>
      </c>
      <c r="I72" s="39">
        <f>I73+I74</f>
        <v>144115</v>
      </c>
      <c r="J72" s="31">
        <f t="shared" si="2"/>
        <v>0</v>
      </c>
      <c r="K72" s="31">
        <f t="shared" si="59"/>
        <v>100</v>
      </c>
      <c r="L72" s="31"/>
      <c r="M72" s="31"/>
    </row>
    <row r="73" spans="1:13" s="63" customFormat="1" x14ac:dyDescent="0.25">
      <c r="A73" s="67" t="s">
        <v>256</v>
      </c>
      <c r="B73" s="17" t="s">
        <v>257</v>
      </c>
      <c r="C73" s="35"/>
      <c r="D73" s="32"/>
      <c r="E73" s="32">
        <v>104115</v>
      </c>
      <c r="F73" s="31" t="s">
        <v>10</v>
      </c>
      <c r="G73" s="31" t="s">
        <v>10</v>
      </c>
      <c r="H73" s="32">
        <v>104115</v>
      </c>
      <c r="I73" s="35">
        <v>104115</v>
      </c>
      <c r="J73" s="34">
        <f t="shared" ref="J73:J74" si="73">I73-H73</f>
        <v>0</v>
      </c>
      <c r="K73" s="34">
        <f t="shared" ref="K73:K74" si="74">I73/H73*100</f>
        <v>100</v>
      </c>
      <c r="L73" s="34"/>
      <c r="M73" s="34"/>
    </row>
    <row r="74" spans="1:13" s="63" customFormat="1" x14ac:dyDescent="0.25">
      <c r="A74" s="67"/>
      <c r="B74" s="17" t="s">
        <v>300</v>
      </c>
      <c r="C74" s="35"/>
      <c r="D74" s="32"/>
      <c r="E74" s="32">
        <v>40000</v>
      </c>
      <c r="F74" s="31"/>
      <c r="G74" s="31"/>
      <c r="H74" s="32">
        <v>40000</v>
      </c>
      <c r="I74" s="35">
        <v>40000</v>
      </c>
      <c r="J74" s="34">
        <f t="shared" si="73"/>
        <v>0</v>
      </c>
      <c r="K74" s="34">
        <f t="shared" si="74"/>
        <v>100</v>
      </c>
      <c r="L74" s="34"/>
      <c r="M74" s="34"/>
    </row>
    <row r="75" spans="1:13" s="43" customFormat="1" ht="42.75" x14ac:dyDescent="0.25">
      <c r="A75" s="11" t="s">
        <v>22</v>
      </c>
      <c r="B75" s="12" t="s">
        <v>153</v>
      </c>
      <c r="C75" s="39"/>
      <c r="D75" s="39">
        <f>D76</f>
        <v>561000</v>
      </c>
      <c r="E75" s="39">
        <f>E76</f>
        <v>561000</v>
      </c>
      <c r="F75" s="31">
        <f>E75-D75</f>
        <v>0</v>
      </c>
      <c r="G75" s="31">
        <f t="shared" ref="G75:G95" si="75">E75/D75*100</f>
        <v>100</v>
      </c>
      <c r="H75" s="39">
        <f t="shared" ref="H75:I76" si="76">H76</f>
        <v>561000</v>
      </c>
      <c r="I75" s="39">
        <f t="shared" si="76"/>
        <v>561000</v>
      </c>
      <c r="J75" s="31">
        <f t="shared" ref="J75:J188" si="77">I75-H75</f>
        <v>0</v>
      </c>
      <c r="K75" s="31">
        <f t="shared" si="59"/>
        <v>100</v>
      </c>
      <c r="L75" s="31">
        <f t="shared" si="60"/>
        <v>561000</v>
      </c>
      <c r="M75" s="31"/>
    </row>
    <row r="76" spans="1:13" s="43" customFormat="1" ht="31.5" x14ac:dyDescent="0.25">
      <c r="A76" s="46" t="s">
        <v>150</v>
      </c>
      <c r="B76" s="47" t="s">
        <v>152</v>
      </c>
      <c r="C76" s="39"/>
      <c r="D76" s="39">
        <v>561000</v>
      </c>
      <c r="E76" s="39">
        <f>E77</f>
        <v>561000</v>
      </c>
      <c r="F76" s="31">
        <f>E76-D76</f>
        <v>0</v>
      </c>
      <c r="G76" s="31">
        <f t="shared" ref="G76" si="78">E76/D76*100</f>
        <v>100</v>
      </c>
      <c r="H76" s="39">
        <f t="shared" si="76"/>
        <v>561000</v>
      </c>
      <c r="I76" s="39">
        <f t="shared" si="76"/>
        <v>561000</v>
      </c>
      <c r="J76" s="31">
        <f t="shared" ref="J76" si="79">I76-H76</f>
        <v>0</v>
      </c>
      <c r="K76" s="31">
        <f t="shared" ref="K76" si="80">I76/H76*100</f>
        <v>100</v>
      </c>
      <c r="L76" s="31"/>
      <c r="M76" s="31"/>
    </row>
    <row r="77" spans="1:13" s="63" customFormat="1" ht="18" x14ac:dyDescent="0.25">
      <c r="A77" s="62" t="s">
        <v>258</v>
      </c>
      <c r="B77" s="68" t="s">
        <v>259</v>
      </c>
      <c r="C77" s="32"/>
      <c r="D77" s="32"/>
      <c r="E77" s="32">
        <v>561000</v>
      </c>
      <c r="F77" s="31" t="s">
        <v>10</v>
      </c>
      <c r="G77" s="31" t="s">
        <v>10</v>
      </c>
      <c r="H77" s="32">
        <v>561000</v>
      </c>
      <c r="I77" s="32">
        <v>561000</v>
      </c>
      <c r="J77" s="34">
        <f t="shared" ref="J77" si="81">I77-H77</f>
        <v>0</v>
      </c>
      <c r="K77" s="34">
        <f t="shared" ref="K77" si="82">I77/H77*100</f>
        <v>100</v>
      </c>
      <c r="L77" s="34"/>
      <c r="M77" s="34"/>
    </row>
    <row r="78" spans="1:13" s="43" customFormat="1" ht="45" x14ac:dyDescent="0.25">
      <c r="A78" s="49" t="s">
        <v>154</v>
      </c>
      <c r="B78" s="47" t="s">
        <v>155</v>
      </c>
      <c r="C78" s="39"/>
      <c r="D78" s="39">
        <v>10000</v>
      </c>
      <c r="E78" s="39">
        <f>E79</f>
        <v>20000</v>
      </c>
      <c r="F78" s="31">
        <f>E78-D78</f>
        <v>10000</v>
      </c>
      <c r="G78" s="31">
        <f t="shared" ref="G78" si="83">E78/D78*100</f>
        <v>200</v>
      </c>
      <c r="H78" s="39">
        <f t="shared" ref="H78:I78" si="84">H79</f>
        <v>20000</v>
      </c>
      <c r="I78" s="39">
        <f t="shared" si="84"/>
        <v>20000</v>
      </c>
      <c r="J78" s="31">
        <f t="shared" si="77"/>
        <v>0</v>
      </c>
      <c r="K78" s="31">
        <f t="shared" si="59"/>
        <v>100</v>
      </c>
      <c r="L78" s="31"/>
      <c r="M78" s="31"/>
    </row>
    <row r="79" spans="1:13" s="63" customFormat="1" x14ac:dyDescent="0.25">
      <c r="A79" s="69" t="s">
        <v>56</v>
      </c>
      <c r="B79" s="68" t="s">
        <v>260</v>
      </c>
      <c r="C79" s="32"/>
      <c r="D79" s="32"/>
      <c r="E79" s="32">
        <v>20000</v>
      </c>
      <c r="F79" s="31" t="s">
        <v>10</v>
      </c>
      <c r="G79" s="31" t="s">
        <v>10</v>
      </c>
      <c r="H79" s="32">
        <v>20000</v>
      </c>
      <c r="I79" s="32">
        <v>20000</v>
      </c>
      <c r="J79" s="34">
        <f t="shared" ref="J79" si="85">I79-H79</f>
        <v>0</v>
      </c>
      <c r="K79" s="34">
        <f t="shared" ref="K79" si="86">I79/H79*100</f>
        <v>100</v>
      </c>
      <c r="L79" s="34"/>
      <c r="M79" s="34"/>
    </row>
    <row r="80" spans="1:13" s="52" customFormat="1" ht="56.25" x14ac:dyDescent="0.2">
      <c r="A80" s="49" t="s">
        <v>156</v>
      </c>
      <c r="B80" s="47" t="s">
        <v>157</v>
      </c>
      <c r="C80" s="50"/>
      <c r="D80" s="50">
        <f>D81</f>
        <v>16786537</v>
      </c>
      <c r="E80" s="50">
        <f>E81</f>
        <v>16833236.379999999</v>
      </c>
      <c r="F80" s="31">
        <f t="shared" ref="F80:F81" si="87">E80-D80</f>
        <v>46699.379999998957</v>
      </c>
      <c r="G80" s="31">
        <f t="shared" ref="G80:G81" si="88">E80/D80*100</f>
        <v>100.27819543721257</v>
      </c>
      <c r="H80" s="50">
        <f t="shared" ref="H80:I80" si="89">H81</f>
        <v>16833236.379999999</v>
      </c>
      <c r="I80" s="50">
        <f t="shared" si="89"/>
        <v>14225492.550000001</v>
      </c>
      <c r="J80" s="31">
        <f t="shared" si="77"/>
        <v>-2607743.8299999982</v>
      </c>
      <c r="K80" s="31">
        <f t="shared" si="59"/>
        <v>84.508363269357247</v>
      </c>
      <c r="L80" s="51"/>
      <c r="M80" s="51"/>
    </row>
    <row r="81" spans="1:13" s="52" customFormat="1" ht="31.5" x14ac:dyDescent="0.2">
      <c r="A81" s="53" t="s">
        <v>158</v>
      </c>
      <c r="B81" s="12" t="s">
        <v>159</v>
      </c>
      <c r="C81" s="50"/>
      <c r="D81" s="50">
        <v>16786537</v>
      </c>
      <c r="E81" s="50">
        <f>E82+E83+E84</f>
        <v>16833236.379999999</v>
      </c>
      <c r="F81" s="31">
        <f t="shared" si="87"/>
        <v>46699.379999998957</v>
      </c>
      <c r="G81" s="31">
        <f t="shared" si="88"/>
        <v>100.27819543721257</v>
      </c>
      <c r="H81" s="50">
        <f t="shared" ref="H81:I81" si="90">H82+H83+H84</f>
        <v>16833236.379999999</v>
      </c>
      <c r="I81" s="50">
        <f t="shared" si="90"/>
        <v>14225492.550000001</v>
      </c>
      <c r="J81" s="31">
        <f t="shared" si="77"/>
        <v>-2607743.8299999982</v>
      </c>
      <c r="K81" s="31">
        <f t="shared" si="59"/>
        <v>84.508363269357247</v>
      </c>
      <c r="L81" s="51"/>
      <c r="M81" s="51"/>
    </row>
    <row r="82" spans="1:13" s="72" customFormat="1" ht="18" x14ac:dyDescent="0.2">
      <c r="A82" s="62" t="s">
        <v>258</v>
      </c>
      <c r="B82" s="13" t="s">
        <v>266</v>
      </c>
      <c r="C82" s="70"/>
      <c r="D82" s="70"/>
      <c r="E82" s="70">
        <v>9757629.4199999999</v>
      </c>
      <c r="F82" s="31" t="s">
        <v>10</v>
      </c>
      <c r="G82" s="31" t="s">
        <v>10</v>
      </c>
      <c r="H82" s="70">
        <v>9757629.4199999999</v>
      </c>
      <c r="I82" s="70">
        <v>9757629.4199999999</v>
      </c>
      <c r="J82" s="31">
        <f t="shared" si="77"/>
        <v>0</v>
      </c>
      <c r="K82" s="31">
        <f t="shared" si="59"/>
        <v>100</v>
      </c>
      <c r="L82" s="71"/>
      <c r="M82" s="71"/>
    </row>
    <row r="83" spans="1:13" s="72" customFormat="1" ht="11.25" x14ac:dyDescent="0.2">
      <c r="A83" s="62" t="s">
        <v>256</v>
      </c>
      <c r="B83" s="13" t="s">
        <v>267</v>
      </c>
      <c r="C83" s="70"/>
      <c r="D83" s="70"/>
      <c r="E83" s="70">
        <v>6704606.96</v>
      </c>
      <c r="F83" s="31" t="s">
        <v>10</v>
      </c>
      <c r="G83" s="31" t="s">
        <v>10</v>
      </c>
      <c r="H83" s="70">
        <v>6704606.96</v>
      </c>
      <c r="I83" s="70">
        <v>4096863.13</v>
      </c>
      <c r="J83" s="31">
        <f t="shared" si="77"/>
        <v>-2607743.83</v>
      </c>
      <c r="K83" s="31">
        <f t="shared" si="59"/>
        <v>61.105194598909037</v>
      </c>
      <c r="L83" s="71"/>
      <c r="M83" s="71"/>
    </row>
    <row r="84" spans="1:13" s="72" customFormat="1" ht="18" x14ac:dyDescent="0.2">
      <c r="A84" s="64" t="s">
        <v>16</v>
      </c>
      <c r="B84" s="13" t="s">
        <v>268</v>
      </c>
      <c r="C84" s="70"/>
      <c r="D84" s="70"/>
      <c r="E84" s="70">
        <v>371000</v>
      </c>
      <c r="F84" s="31" t="s">
        <v>10</v>
      </c>
      <c r="G84" s="31" t="s">
        <v>10</v>
      </c>
      <c r="H84" s="70">
        <v>371000</v>
      </c>
      <c r="I84" s="70">
        <v>371000</v>
      </c>
      <c r="J84" s="31">
        <f t="shared" si="77"/>
        <v>0</v>
      </c>
      <c r="K84" s="31">
        <f t="shared" si="59"/>
        <v>100</v>
      </c>
      <c r="L84" s="71"/>
      <c r="M84" s="71"/>
    </row>
    <row r="85" spans="1:13" s="52" customFormat="1" ht="39.75" customHeight="1" x14ac:dyDescent="0.2">
      <c r="A85" s="49" t="s">
        <v>160</v>
      </c>
      <c r="B85" s="12" t="s">
        <v>161</v>
      </c>
      <c r="C85" s="50"/>
      <c r="D85" s="50">
        <f>D86+D92</f>
        <v>1657279.16</v>
      </c>
      <c r="E85" s="50">
        <f>E86+E92</f>
        <v>1647279.1600000001</v>
      </c>
      <c r="F85" s="31">
        <f t="shared" ref="F85:F86" si="91">E85-D85</f>
        <v>-9999.9999999997672</v>
      </c>
      <c r="G85" s="31">
        <f t="shared" ref="G85:G86" si="92">E85/D85*100</f>
        <v>99.396601354716864</v>
      </c>
      <c r="H85" s="50">
        <f t="shared" ref="H85:I85" si="93">H86+H92</f>
        <v>1647279.1600000001</v>
      </c>
      <c r="I85" s="50">
        <f t="shared" si="93"/>
        <v>1647270</v>
      </c>
      <c r="J85" s="31">
        <f t="shared" si="77"/>
        <v>-9.1600000001490116</v>
      </c>
      <c r="K85" s="31">
        <f t="shared" si="59"/>
        <v>99.999443931531303</v>
      </c>
      <c r="L85" s="51"/>
      <c r="M85" s="51"/>
    </row>
    <row r="86" spans="1:13" s="52" customFormat="1" ht="31.5" x14ac:dyDescent="0.2">
      <c r="A86" s="46" t="s">
        <v>163</v>
      </c>
      <c r="B86" s="12" t="s">
        <v>162</v>
      </c>
      <c r="C86" s="50"/>
      <c r="D86" s="50">
        <v>1497279.16</v>
      </c>
      <c r="E86" s="50">
        <f>E87+E88+E90+E89</f>
        <v>1497279.1600000001</v>
      </c>
      <c r="F86" s="31">
        <f t="shared" si="91"/>
        <v>0</v>
      </c>
      <c r="G86" s="31">
        <f t="shared" si="92"/>
        <v>100.00000000000003</v>
      </c>
      <c r="H86" s="50">
        <f t="shared" ref="H86:I86" si="94">H87+H88+H90+H89</f>
        <v>1497279.1600000001</v>
      </c>
      <c r="I86" s="50">
        <f t="shared" si="94"/>
        <v>1497270</v>
      </c>
      <c r="J86" s="31">
        <f t="shared" si="77"/>
        <v>-9.1600000001490116</v>
      </c>
      <c r="K86" s="31">
        <f t="shared" si="59"/>
        <v>99.999388223636259</v>
      </c>
      <c r="L86" s="51"/>
      <c r="M86" s="51"/>
    </row>
    <row r="87" spans="1:13" s="72" customFormat="1" ht="11.25" x14ac:dyDescent="0.2">
      <c r="A87" s="62" t="s">
        <v>15</v>
      </c>
      <c r="B87" s="13" t="s">
        <v>261</v>
      </c>
      <c r="C87" s="70"/>
      <c r="D87" s="70"/>
      <c r="E87" s="70">
        <v>525009.16</v>
      </c>
      <c r="F87" s="71"/>
      <c r="G87" s="71"/>
      <c r="H87" s="70">
        <v>525009.16</v>
      </c>
      <c r="I87" s="70">
        <v>525000</v>
      </c>
      <c r="J87" s="34">
        <f t="shared" ref="J87:J94" si="95">I87-H87</f>
        <v>-9.1600000000325963</v>
      </c>
      <c r="K87" s="34">
        <f t="shared" ref="K87:K94" si="96">I87/H87*100</f>
        <v>99.998255268536639</v>
      </c>
      <c r="L87" s="71"/>
      <c r="M87" s="71"/>
    </row>
    <row r="88" spans="1:13" s="72" customFormat="1" ht="11.25" x14ac:dyDescent="0.2">
      <c r="A88" s="62" t="s">
        <v>19</v>
      </c>
      <c r="B88" s="13" t="s">
        <v>262</v>
      </c>
      <c r="C88" s="70"/>
      <c r="D88" s="70"/>
      <c r="E88" s="70">
        <v>488506.63</v>
      </c>
      <c r="F88" s="71"/>
      <c r="G88" s="71"/>
      <c r="H88" s="70">
        <v>488506.63</v>
      </c>
      <c r="I88" s="70">
        <v>488506.63</v>
      </c>
      <c r="J88" s="34">
        <f t="shared" si="95"/>
        <v>0</v>
      </c>
      <c r="K88" s="34">
        <f t="shared" si="96"/>
        <v>100</v>
      </c>
      <c r="L88" s="71"/>
      <c r="M88" s="71"/>
    </row>
    <row r="89" spans="1:13" s="72" customFormat="1" ht="18" x14ac:dyDescent="0.2">
      <c r="A89" s="62" t="s">
        <v>258</v>
      </c>
      <c r="B89" s="13" t="s">
        <v>265</v>
      </c>
      <c r="C89" s="70"/>
      <c r="D89" s="70"/>
      <c r="E89" s="70">
        <v>215733.37</v>
      </c>
      <c r="F89" s="71"/>
      <c r="G89" s="71"/>
      <c r="H89" s="70">
        <v>215733.37</v>
      </c>
      <c r="I89" s="70">
        <v>215733.37</v>
      </c>
      <c r="J89" s="34">
        <f t="shared" si="95"/>
        <v>0</v>
      </c>
      <c r="K89" s="34">
        <f t="shared" si="96"/>
        <v>100</v>
      </c>
      <c r="L89" s="71"/>
      <c r="M89" s="71"/>
    </row>
    <row r="90" spans="1:13" s="72" customFormat="1" ht="11.25" x14ac:dyDescent="0.2">
      <c r="A90" s="62" t="s">
        <v>256</v>
      </c>
      <c r="B90" s="13" t="s">
        <v>263</v>
      </c>
      <c r="C90" s="70"/>
      <c r="D90" s="70"/>
      <c r="E90" s="70">
        <v>268030</v>
      </c>
      <c r="F90" s="71"/>
      <c r="G90" s="71"/>
      <c r="H90" s="70">
        <v>268030</v>
      </c>
      <c r="I90" s="70">
        <v>268030</v>
      </c>
      <c r="J90" s="34">
        <f t="shared" si="95"/>
        <v>0</v>
      </c>
      <c r="K90" s="34">
        <f t="shared" si="96"/>
        <v>100</v>
      </c>
      <c r="L90" s="71"/>
      <c r="M90" s="71"/>
    </row>
    <row r="91" spans="1:13" s="72" customFormat="1" ht="11.25" x14ac:dyDescent="0.2">
      <c r="A91" s="62"/>
      <c r="B91" s="13" t="s">
        <v>263</v>
      </c>
      <c r="C91" s="70"/>
      <c r="D91" s="70"/>
      <c r="E91" s="70"/>
      <c r="F91" s="71"/>
      <c r="G91" s="71"/>
      <c r="H91" s="70"/>
      <c r="I91" s="70"/>
      <c r="J91" s="31"/>
      <c r="K91" s="31"/>
      <c r="L91" s="71"/>
      <c r="M91" s="71"/>
    </row>
    <row r="92" spans="1:13" s="52" customFormat="1" ht="45" x14ac:dyDescent="0.2">
      <c r="A92" s="55" t="s">
        <v>165</v>
      </c>
      <c r="B92" s="12" t="s">
        <v>164</v>
      </c>
      <c r="C92" s="50"/>
      <c r="D92" s="50">
        <v>160000</v>
      </c>
      <c r="E92" s="50">
        <f>E93</f>
        <v>150000</v>
      </c>
      <c r="F92" s="51"/>
      <c r="G92" s="51"/>
      <c r="H92" s="50">
        <f t="shared" ref="H92:I92" si="97">H93</f>
        <v>150000</v>
      </c>
      <c r="I92" s="50">
        <f t="shared" si="97"/>
        <v>150000</v>
      </c>
      <c r="J92" s="31">
        <f t="shared" si="95"/>
        <v>0</v>
      </c>
      <c r="K92" s="31">
        <f t="shared" si="96"/>
        <v>100</v>
      </c>
      <c r="L92" s="51"/>
      <c r="M92" s="51"/>
    </row>
    <row r="93" spans="1:13" s="72" customFormat="1" ht="11.25" x14ac:dyDescent="0.2">
      <c r="A93" s="62" t="s">
        <v>256</v>
      </c>
      <c r="B93" s="13" t="s">
        <v>264</v>
      </c>
      <c r="C93" s="70"/>
      <c r="D93" s="70"/>
      <c r="E93" s="70">
        <v>150000</v>
      </c>
      <c r="F93" s="71"/>
      <c r="G93" s="71"/>
      <c r="H93" s="70">
        <v>150000</v>
      </c>
      <c r="I93" s="70">
        <v>150000</v>
      </c>
      <c r="J93" s="34">
        <f t="shared" si="95"/>
        <v>0</v>
      </c>
      <c r="K93" s="34">
        <f t="shared" si="96"/>
        <v>100</v>
      </c>
      <c r="L93" s="71"/>
      <c r="M93" s="71"/>
    </row>
    <row r="94" spans="1:13" s="52" customFormat="1" ht="43.5" customHeight="1" x14ac:dyDescent="0.2">
      <c r="A94" s="56" t="s">
        <v>166</v>
      </c>
      <c r="B94" s="12" t="s">
        <v>167</v>
      </c>
      <c r="C94" s="50"/>
      <c r="D94" s="50">
        <f>D95</f>
        <v>10610000</v>
      </c>
      <c r="E94" s="50">
        <f>E95</f>
        <v>10609901.18</v>
      </c>
      <c r="F94" s="51"/>
      <c r="G94" s="51"/>
      <c r="H94" s="50">
        <f t="shared" ref="H94:I95" si="98">H95</f>
        <v>10609901.18</v>
      </c>
      <c r="I94" s="50">
        <f t="shared" si="98"/>
        <v>10609901.18</v>
      </c>
      <c r="J94" s="31">
        <f t="shared" si="95"/>
        <v>0</v>
      </c>
      <c r="K94" s="31">
        <f t="shared" si="96"/>
        <v>100</v>
      </c>
      <c r="L94" s="51"/>
      <c r="M94" s="51"/>
    </row>
    <row r="95" spans="1:13" ht="31.5" x14ac:dyDescent="0.25">
      <c r="A95" s="46" t="s">
        <v>163</v>
      </c>
      <c r="B95" s="12" t="s">
        <v>168</v>
      </c>
      <c r="C95" s="40"/>
      <c r="D95" s="40">
        <v>10610000</v>
      </c>
      <c r="E95" s="40">
        <f>E96</f>
        <v>10609901.18</v>
      </c>
      <c r="F95" s="31">
        <f>E95-D95</f>
        <v>-98.820000000298023</v>
      </c>
      <c r="G95" s="31">
        <f t="shared" si="75"/>
        <v>99.999068614514613</v>
      </c>
      <c r="H95" s="40">
        <f t="shared" si="98"/>
        <v>10609901.18</v>
      </c>
      <c r="I95" s="40">
        <f t="shared" si="98"/>
        <v>10609901.18</v>
      </c>
      <c r="J95" s="31">
        <f t="shared" si="77"/>
        <v>0</v>
      </c>
      <c r="K95" s="31">
        <f t="shared" si="59"/>
        <v>100</v>
      </c>
      <c r="L95" s="31"/>
      <c r="M95" s="28"/>
    </row>
    <row r="96" spans="1:13" s="63" customFormat="1" ht="18" x14ac:dyDescent="0.25">
      <c r="A96" s="62" t="s">
        <v>258</v>
      </c>
      <c r="B96" s="13" t="s">
        <v>269</v>
      </c>
      <c r="C96" s="35"/>
      <c r="D96" s="35"/>
      <c r="E96" s="35">
        <v>10609901.18</v>
      </c>
      <c r="F96" s="34"/>
      <c r="G96" s="34"/>
      <c r="H96" s="35">
        <v>10609901.18</v>
      </c>
      <c r="I96" s="35">
        <v>10609901.18</v>
      </c>
      <c r="J96" s="34">
        <f t="shared" ref="J96" si="99">I96-H96</f>
        <v>0</v>
      </c>
      <c r="K96" s="34">
        <f t="shared" ref="K96" si="100">I96/H96*100</f>
        <v>100</v>
      </c>
      <c r="L96" s="34"/>
      <c r="M96" s="36"/>
    </row>
    <row r="97" spans="1:13" s="63" customFormat="1" x14ac:dyDescent="0.25">
      <c r="A97" s="67"/>
      <c r="B97" s="13" t="s">
        <v>301</v>
      </c>
      <c r="C97" s="35"/>
      <c r="D97" s="35"/>
      <c r="E97" s="35"/>
      <c r="F97" s="34"/>
      <c r="G97" s="34"/>
      <c r="H97" s="35"/>
      <c r="I97" s="35"/>
      <c r="J97" s="34"/>
      <c r="K97" s="34"/>
      <c r="L97" s="34"/>
      <c r="M97" s="36"/>
    </row>
    <row r="98" spans="1:13" ht="34.5" x14ac:dyDescent="0.25">
      <c r="A98" s="56" t="s">
        <v>169</v>
      </c>
      <c r="B98" s="12" t="s">
        <v>170</v>
      </c>
      <c r="C98" s="40"/>
      <c r="D98" s="40">
        <f>D99</f>
        <v>150000</v>
      </c>
      <c r="E98" s="40">
        <f>E99</f>
        <v>150000</v>
      </c>
      <c r="F98" s="28"/>
      <c r="G98" s="28"/>
      <c r="H98" s="40">
        <f t="shared" ref="H98:I99" si="101">H99</f>
        <v>150000</v>
      </c>
      <c r="I98" s="40">
        <f t="shared" si="101"/>
        <v>150000</v>
      </c>
      <c r="J98" s="31">
        <f t="shared" si="77"/>
        <v>0</v>
      </c>
      <c r="K98" s="31">
        <f t="shared" si="59"/>
        <v>100</v>
      </c>
      <c r="L98" s="31"/>
      <c r="M98" s="28"/>
    </row>
    <row r="99" spans="1:13" s="43" customFormat="1" ht="51.75" customHeight="1" x14ac:dyDescent="0.25">
      <c r="A99" s="57" t="s">
        <v>171</v>
      </c>
      <c r="B99" s="12" t="s">
        <v>172</v>
      </c>
      <c r="C99" s="40"/>
      <c r="D99" s="30">
        <v>150000</v>
      </c>
      <c r="E99" s="30">
        <f>E100</f>
        <v>150000</v>
      </c>
      <c r="F99" s="28"/>
      <c r="G99" s="28"/>
      <c r="H99" s="30">
        <f t="shared" si="101"/>
        <v>150000</v>
      </c>
      <c r="I99" s="30">
        <f t="shared" si="101"/>
        <v>150000</v>
      </c>
      <c r="J99" s="31">
        <f t="shared" ref="J99:J100" si="102">I99-H99</f>
        <v>0</v>
      </c>
      <c r="K99" s="31">
        <f t="shared" ref="K99:K100" si="103">I99/H99*100</f>
        <v>100</v>
      </c>
      <c r="L99" s="31"/>
      <c r="M99" s="28"/>
    </row>
    <row r="100" spans="1:13" s="63" customFormat="1" ht="12" customHeight="1" x14ac:dyDescent="0.25">
      <c r="A100" s="62" t="s">
        <v>256</v>
      </c>
      <c r="B100" s="13" t="s">
        <v>270</v>
      </c>
      <c r="C100" s="35"/>
      <c r="D100" s="33"/>
      <c r="E100" s="33">
        <v>150000</v>
      </c>
      <c r="F100" s="36"/>
      <c r="G100" s="36"/>
      <c r="H100" s="33">
        <v>150000</v>
      </c>
      <c r="I100" s="35">
        <v>150000</v>
      </c>
      <c r="J100" s="34">
        <f t="shared" si="102"/>
        <v>0</v>
      </c>
      <c r="K100" s="34">
        <f t="shared" si="103"/>
        <v>100</v>
      </c>
      <c r="L100" s="34"/>
      <c r="M100" s="36"/>
    </row>
    <row r="101" spans="1:13" x14ac:dyDescent="0.25">
      <c r="A101" s="14" t="s">
        <v>23</v>
      </c>
      <c r="B101" s="10" t="s">
        <v>78</v>
      </c>
      <c r="C101" s="38">
        <v>127681.2</v>
      </c>
      <c r="D101" s="37">
        <f>D103</f>
        <v>460848</v>
      </c>
      <c r="E101" s="37">
        <f>E103</f>
        <v>460848</v>
      </c>
      <c r="F101" s="28">
        <f>E101-D101</f>
        <v>0</v>
      </c>
      <c r="G101" s="28">
        <f>E101/D101*100</f>
        <v>100</v>
      </c>
      <c r="H101" s="37">
        <f t="shared" ref="H101" si="104">H103</f>
        <v>460848</v>
      </c>
      <c r="I101" s="38">
        <f t="shared" ref="I101" si="105">I103</f>
        <v>460848</v>
      </c>
      <c r="J101" s="28">
        <f t="shared" si="77"/>
        <v>0</v>
      </c>
      <c r="K101" s="28">
        <f t="shared" si="59"/>
        <v>100</v>
      </c>
      <c r="L101" s="28">
        <f t="shared" si="60"/>
        <v>333166.8</v>
      </c>
      <c r="M101" s="28">
        <f t="shared" si="61"/>
        <v>360.93645736412253</v>
      </c>
    </row>
    <row r="102" spans="1:13" s="43" customFormat="1" ht="22.5" x14ac:dyDescent="0.25">
      <c r="A102" s="58" t="s">
        <v>173</v>
      </c>
      <c r="B102" s="12" t="s">
        <v>174</v>
      </c>
      <c r="C102" s="40"/>
      <c r="D102" s="39">
        <f>D103</f>
        <v>460848</v>
      </c>
      <c r="E102" s="39">
        <f>E103</f>
        <v>460848</v>
      </c>
      <c r="F102" s="31"/>
      <c r="G102" s="31"/>
      <c r="H102" s="39">
        <f t="shared" ref="H102:I102" si="106">H103</f>
        <v>460848</v>
      </c>
      <c r="I102" s="39">
        <f t="shared" si="106"/>
        <v>460848</v>
      </c>
      <c r="J102" s="31">
        <f t="shared" ref="J102" si="107">I102-H102</f>
        <v>0</v>
      </c>
      <c r="K102" s="31">
        <f t="shared" ref="K102" si="108">I102/H102*100</f>
        <v>100</v>
      </c>
      <c r="L102" s="31"/>
      <c r="M102" s="31"/>
    </row>
    <row r="103" spans="1:13" ht="32.25" x14ac:dyDescent="0.25">
      <c r="A103" s="11" t="s">
        <v>24</v>
      </c>
      <c r="B103" s="12" t="s">
        <v>175</v>
      </c>
      <c r="C103" s="40"/>
      <c r="D103" s="40">
        <f t="shared" ref="D103:E103" si="109">D104</f>
        <v>460848</v>
      </c>
      <c r="E103" s="40">
        <f t="shared" si="109"/>
        <v>460848</v>
      </c>
      <c r="F103" s="31">
        <f>E103-D103</f>
        <v>0</v>
      </c>
      <c r="G103" s="31">
        <f>E103/D103*100</f>
        <v>100</v>
      </c>
      <c r="H103" s="40">
        <f>H104</f>
        <v>460848</v>
      </c>
      <c r="I103" s="40">
        <f>I104</f>
        <v>460848</v>
      </c>
      <c r="J103" s="31">
        <f t="shared" si="77"/>
        <v>0</v>
      </c>
      <c r="K103" s="31">
        <f t="shared" si="59"/>
        <v>100</v>
      </c>
      <c r="L103" s="31"/>
      <c r="M103" s="28"/>
    </row>
    <row r="104" spans="1:13" ht="31.5" x14ac:dyDescent="0.25">
      <c r="A104" s="59" t="s">
        <v>63</v>
      </c>
      <c r="B104" s="12" t="s">
        <v>176</v>
      </c>
      <c r="C104" s="40"/>
      <c r="D104" s="40">
        <v>460848</v>
      </c>
      <c r="E104" s="40">
        <f>E105+E106+E107+E108</f>
        <v>460848</v>
      </c>
      <c r="F104" s="31"/>
      <c r="G104" s="31"/>
      <c r="H104" s="40">
        <f t="shared" ref="H104:I104" si="110">H105+H106+H107+H108</f>
        <v>460848</v>
      </c>
      <c r="I104" s="40">
        <f t="shared" si="110"/>
        <v>460848</v>
      </c>
      <c r="J104" s="31">
        <f t="shared" ref="J104" si="111">I104-H104</f>
        <v>0</v>
      </c>
      <c r="K104" s="31">
        <f t="shared" ref="K104" si="112">I104/H104*100</f>
        <v>100</v>
      </c>
      <c r="L104" s="31"/>
      <c r="M104" s="28"/>
    </row>
    <row r="105" spans="1:13" s="63" customFormat="1" x14ac:dyDescent="0.25">
      <c r="A105" s="73" t="s">
        <v>15</v>
      </c>
      <c r="B105" s="13" t="s">
        <v>271</v>
      </c>
      <c r="C105" s="35"/>
      <c r="D105" s="35"/>
      <c r="E105" s="35">
        <v>24420</v>
      </c>
      <c r="F105" s="34"/>
      <c r="G105" s="34"/>
      <c r="H105" s="35">
        <v>24420</v>
      </c>
      <c r="I105" s="35">
        <v>24420</v>
      </c>
      <c r="J105" s="34">
        <f t="shared" ref="J105:J108" si="113">I105-H105</f>
        <v>0</v>
      </c>
      <c r="K105" s="34">
        <f t="shared" ref="K105:K108" si="114">I105/H105*100</f>
        <v>100</v>
      </c>
      <c r="L105" s="34"/>
      <c r="M105" s="36"/>
    </row>
    <row r="106" spans="1:13" s="63" customFormat="1" x14ac:dyDescent="0.25">
      <c r="A106" s="73" t="s">
        <v>256</v>
      </c>
      <c r="B106" s="13" t="s">
        <v>272</v>
      </c>
      <c r="C106" s="35"/>
      <c r="D106" s="35"/>
      <c r="E106" s="35">
        <v>245580</v>
      </c>
      <c r="F106" s="34"/>
      <c r="G106" s="34"/>
      <c r="H106" s="35">
        <v>245580</v>
      </c>
      <c r="I106" s="35">
        <v>245580</v>
      </c>
      <c r="J106" s="34">
        <f t="shared" si="113"/>
        <v>0</v>
      </c>
      <c r="K106" s="34">
        <f t="shared" si="114"/>
        <v>100</v>
      </c>
      <c r="L106" s="34"/>
      <c r="M106" s="36"/>
    </row>
    <row r="107" spans="1:13" s="63" customFormat="1" x14ac:dyDescent="0.25">
      <c r="A107" s="73" t="s">
        <v>18</v>
      </c>
      <c r="B107" s="13" t="s">
        <v>273</v>
      </c>
      <c r="C107" s="35"/>
      <c r="D107" s="35"/>
      <c r="E107" s="35">
        <v>144404</v>
      </c>
      <c r="F107" s="34"/>
      <c r="G107" s="34"/>
      <c r="H107" s="35">
        <v>144404</v>
      </c>
      <c r="I107" s="35">
        <v>144404</v>
      </c>
      <c r="J107" s="34">
        <f t="shared" si="113"/>
        <v>0</v>
      </c>
      <c r="K107" s="34">
        <f t="shared" si="114"/>
        <v>100</v>
      </c>
      <c r="L107" s="34"/>
      <c r="M107" s="36"/>
    </row>
    <row r="108" spans="1:13" s="63" customFormat="1" ht="18" x14ac:dyDescent="0.25">
      <c r="A108" s="74" t="s">
        <v>274</v>
      </c>
      <c r="B108" s="13" t="s">
        <v>275</v>
      </c>
      <c r="C108" s="35"/>
      <c r="D108" s="35"/>
      <c r="E108" s="35">
        <v>46444</v>
      </c>
      <c r="F108" s="34"/>
      <c r="G108" s="34"/>
      <c r="H108" s="35">
        <v>46444</v>
      </c>
      <c r="I108" s="35">
        <v>46444</v>
      </c>
      <c r="J108" s="34">
        <f t="shared" si="113"/>
        <v>0</v>
      </c>
      <c r="K108" s="34">
        <f t="shared" si="114"/>
        <v>100</v>
      </c>
      <c r="L108" s="34"/>
      <c r="M108" s="36"/>
    </row>
    <row r="109" spans="1:13" x14ac:dyDescent="0.25">
      <c r="A109" s="14" t="s">
        <v>20</v>
      </c>
      <c r="B109" s="10" t="s">
        <v>79</v>
      </c>
      <c r="C109" s="37">
        <f>C111+C117+C122</f>
        <v>3206380.86</v>
      </c>
      <c r="D109" s="37">
        <f>D111+D117+D122</f>
        <v>3736707</v>
      </c>
      <c r="E109" s="37">
        <f>E111+E117+E122</f>
        <v>3628307</v>
      </c>
      <c r="F109" s="28">
        <f>E109-D109</f>
        <v>-108400</v>
      </c>
      <c r="G109" s="28">
        <f>E109/D109*100</f>
        <v>97.099050045936167</v>
      </c>
      <c r="H109" s="37">
        <f>H111+H117+H122</f>
        <v>3628307</v>
      </c>
      <c r="I109" s="38">
        <f>I111+I117+I122</f>
        <v>3627499.02</v>
      </c>
      <c r="J109" s="28">
        <f t="shared" si="77"/>
        <v>-807.97999999998137</v>
      </c>
      <c r="K109" s="28">
        <f t="shared" si="59"/>
        <v>99.977731211829649</v>
      </c>
      <c r="L109" s="28">
        <f t="shared" si="60"/>
        <v>421118.16000000015</v>
      </c>
      <c r="M109" s="28">
        <f t="shared" si="61"/>
        <v>113.13375354916508</v>
      </c>
    </row>
    <row r="110" spans="1:13" x14ac:dyDescent="0.25">
      <c r="A110" s="83" t="s">
        <v>299</v>
      </c>
      <c r="B110" s="10"/>
      <c r="C110" s="37">
        <f>C109/C10*100</f>
        <v>10.898234690456912</v>
      </c>
      <c r="D110" s="37">
        <f t="shared" ref="D110:E110" si="115">D109/D10*100</f>
        <v>7.675623518136736</v>
      </c>
      <c r="E110" s="37">
        <f t="shared" si="115"/>
        <v>7.4529575457079984</v>
      </c>
      <c r="F110" s="28"/>
      <c r="G110" s="28"/>
      <c r="H110" s="37">
        <f t="shared" ref="H110" si="116">H109/H10*100</f>
        <v>7.4529575457079984</v>
      </c>
      <c r="I110" s="37">
        <f t="shared" ref="I110" si="117">I109/I10*100</f>
        <v>7.8919991544073618</v>
      </c>
      <c r="J110" s="28">
        <f t="shared" ref="J110" si="118">I110-H110</f>
        <v>0.43904160869936337</v>
      </c>
      <c r="K110" s="28">
        <f t="shared" ref="K110" si="119">I110/H110*100</f>
        <v>105.89083737572338</v>
      </c>
      <c r="L110" s="28">
        <f t="shared" ref="L110" si="120">I110-C110</f>
        <v>-3.0062355360495499</v>
      </c>
      <c r="M110" s="28">
        <f t="shared" ref="M110" si="121">I110/C110*100</f>
        <v>72.415390001814018</v>
      </c>
    </row>
    <row r="111" spans="1:13" x14ac:dyDescent="0.25">
      <c r="A111" s="5" t="s">
        <v>64</v>
      </c>
      <c r="B111" s="15" t="s">
        <v>80</v>
      </c>
      <c r="C111" s="28">
        <v>162605.41</v>
      </c>
      <c r="D111" s="28">
        <f t="shared" ref="D111:E113" si="122">D112</f>
        <v>936400</v>
      </c>
      <c r="E111" s="28">
        <f t="shared" si="122"/>
        <v>828000</v>
      </c>
      <c r="F111" s="28">
        <f>E111-D111</f>
        <v>-108400</v>
      </c>
      <c r="G111" s="28">
        <v>0</v>
      </c>
      <c r="H111" s="28">
        <f t="shared" ref="H111:I113" si="123">H112</f>
        <v>828000</v>
      </c>
      <c r="I111" s="28">
        <f t="shared" si="123"/>
        <v>827874.28</v>
      </c>
      <c r="J111" s="28">
        <f t="shared" si="77"/>
        <v>-125.71999999997206</v>
      </c>
      <c r="K111" s="28">
        <f t="shared" si="59"/>
        <v>99.984816425120783</v>
      </c>
      <c r="L111" s="28">
        <f t="shared" si="60"/>
        <v>665268.87</v>
      </c>
      <c r="M111" s="28">
        <f t="shared" si="61"/>
        <v>509.13083396179741</v>
      </c>
    </row>
    <row r="112" spans="1:13" ht="21.75" x14ac:dyDescent="0.25">
      <c r="A112" s="8" t="s">
        <v>65</v>
      </c>
      <c r="B112" s="12" t="s">
        <v>178</v>
      </c>
      <c r="C112" s="40"/>
      <c r="D112" s="40">
        <f t="shared" si="122"/>
        <v>936400</v>
      </c>
      <c r="E112" s="40">
        <f t="shared" si="122"/>
        <v>828000</v>
      </c>
      <c r="F112" s="31">
        <f>E112-D112</f>
        <v>-108400</v>
      </c>
      <c r="G112" s="31">
        <v>0</v>
      </c>
      <c r="H112" s="40">
        <f t="shared" si="123"/>
        <v>828000</v>
      </c>
      <c r="I112" s="40">
        <f t="shared" si="123"/>
        <v>827874.28</v>
      </c>
      <c r="J112" s="31">
        <f t="shared" si="77"/>
        <v>-125.71999999997206</v>
      </c>
      <c r="K112" s="31">
        <f t="shared" si="59"/>
        <v>99.984816425120783</v>
      </c>
      <c r="L112" s="31"/>
      <c r="M112" s="28"/>
    </row>
    <row r="113" spans="1:13" ht="42.75" x14ac:dyDescent="0.25">
      <c r="A113" s="11" t="s">
        <v>66</v>
      </c>
      <c r="B113" s="12" t="s">
        <v>177</v>
      </c>
      <c r="C113" s="40"/>
      <c r="D113" s="40">
        <f t="shared" si="122"/>
        <v>936400</v>
      </c>
      <c r="E113" s="40">
        <f t="shared" si="122"/>
        <v>828000</v>
      </c>
      <c r="F113" s="31">
        <f t="shared" ref="F113:F114" si="124">E113-D113</f>
        <v>-108400</v>
      </c>
      <c r="G113" s="31">
        <v>0</v>
      </c>
      <c r="H113" s="40">
        <f t="shared" si="123"/>
        <v>828000</v>
      </c>
      <c r="I113" s="40">
        <f t="shared" si="123"/>
        <v>827874.28</v>
      </c>
      <c r="J113" s="31">
        <f t="shared" si="77"/>
        <v>-125.71999999997206</v>
      </c>
      <c r="K113" s="31">
        <f t="shared" si="59"/>
        <v>99.984816425120783</v>
      </c>
      <c r="L113" s="31"/>
      <c r="M113" s="28"/>
    </row>
    <row r="114" spans="1:13" ht="21.75" x14ac:dyDescent="0.25">
      <c r="A114" s="11" t="s">
        <v>53</v>
      </c>
      <c r="B114" s="12" t="s">
        <v>179</v>
      </c>
      <c r="C114" s="40"/>
      <c r="D114" s="40">
        <v>936400</v>
      </c>
      <c r="E114" s="40">
        <f t="shared" ref="E114" si="125">E115+E116</f>
        <v>828000</v>
      </c>
      <c r="F114" s="31">
        <f t="shared" si="124"/>
        <v>-108400</v>
      </c>
      <c r="G114" s="31">
        <v>0</v>
      </c>
      <c r="H114" s="40">
        <f>H115+H116</f>
        <v>828000</v>
      </c>
      <c r="I114" s="40">
        <f>I115+I116</f>
        <v>827874.28</v>
      </c>
      <c r="J114" s="31">
        <f t="shared" si="77"/>
        <v>-125.71999999997206</v>
      </c>
      <c r="K114" s="31">
        <f t="shared" si="59"/>
        <v>99.984816425120783</v>
      </c>
      <c r="L114" s="31"/>
      <c r="M114" s="28"/>
    </row>
    <row r="115" spans="1:13" x14ac:dyDescent="0.25">
      <c r="A115" s="9" t="s">
        <v>54</v>
      </c>
      <c r="B115" s="13" t="s">
        <v>180</v>
      </c>
      <c r="C115" s="35"/>
      <c r="D115" s="33"/>
      <c r="E115" s="33">
        <v>778000</v>
      </c>
      <c r="F115" s="34" t="s">
        <v>10</v>
      </c>
      <c r="G115" s="34" t="s">
        <v>10</v>
      </c>
      <c r="H115" s="33">
        <v>778000</v>
      </c>
      <c r="I115" s="35">
        <v>777874.28</v>
      </c>
      <c r="J115" s="31">
        <f t="shared" si="77"/>
        <v>-125.71999999997206</v>
      </c>
      <c r="K115" s="31">
        <f t="shared" si="59"/>
        <v>99.983840616966575</v>
      </c>
      <c r="L115" s="31"/>
      <c r="M115" s="28"/>
    </row>
    <row r="116" spans="1:13" ht="19.5" x14ac:dyDescent="0.25">
      <c r="A116" s="9" t="s">
        <v>16</v>
      </c>
      <c r="B116" s="13" t="s">
        <v>181</v>
      </c>
      <c r="C116" s="35"/>
      <c r="D116" s="33"/>
      <c r="E116" s="33">
        <v>50000</v>
      </c>
      <c r="F116" s="34" t="s">
        <v>10</v>
      </c>
      <c r="G116" s="34" t="s">
        <v>10</v>
      </c>
      <c r="H116" s="33">
        <v>50000</v>
      </c>
      <c r="I116" s="35">
        <v>50000</v>
      </c>
      <c r="J116" s="31">
        <f t="shared" si="77"/>
        <v>0</v>
      </c>
      <c r="K116" s="31">
        <f t="shared" si="59"/>
        <v>100</v>
      </c>
      <c r="L116" s="31"/>
      <c r="M116" s="28"/>
    </row>
    <row r="117" spans="1:13" x14ac:dyDescent="0.25">
      <c r="A117" s="14" t="s">
        <v>36</v>
      </c>
      <c r="B117" s="15" t="s">
        <v>81</v>
      </c>
      <c r="C117" s="38">
        <v>43782.39</v>
      </c>
      <c r="D117" s="37">
        <f>D119</f>
        <v>39000</v>
      </c>
      <c r="E117" s="37">
        <f>E119</f>
        <v>39000</v>
      </c>
      <c r="F117" s="28">
        <f>E117-D117</f>
        <v>0</v>
      </c>
      <c r="G117" s="28">
        <f>E117/D117*100</f>
        <v>100</v>
      </c>
      <c r="H117" s="37">
        <f>H119</f>
        <v>39000</v>
      </c>
      <c r="I117" s="38">
        <f>I119</f>
        <v>38926.14</v>
      </c>
      <c r="J117" s="28">
        <f t="shared" si="77"/>
        <v>-73.860000000000582</v>
      </c>
      <c r="K117" s="28">
        <f t="shared" si="59"/>
        <v>99.810615384615389</v>
      </c>
      <c r="L117" s="28">
        <f t="shared" si="60"/>
        <v>-4856.25</v>
      </c>
      <c r="M117" s="28">
        <f t="shared" si="61"/>
        <v>88.908211726221424</v>
      </c>
    </row>
    <row r="118" spans="1:13" x14ac:dyDescent="0.25">
      <c r="A118" s="11" t="s">
        <v>182</v>
      </c>
      <c r="B118" s="16" t="s">
        <v>183</v>
      </c>
      <c r="C118" s="38"/>
      <c r="D118" s="38">
        <f>D119</f>
        <v>39000</v>
      </c>
      <c r="E118" s="38">
        <f>E119</f>
        <v>39000</v>
      </c>
      <c r="F118" s="28"/>
      <c r="G118" s="28"/>
      <c r="H118" s="38">
        <f>H119</f>
        <v>39000</v>
      </c>
      <c r="I118" s="38">
        <f>I119</f>
        <v>38926.14</v>
      </c>
      <c r="J118" s="28">
        <f t="shared" si="77"/>
        <v>-73.860000000000582</v>
      </c>
      <c r="K118" s="28">
        <f t="shared" si="59"/>
        <v>99.810615384615389</v>
      </c>
      <c r="L118" s="28"/>
      <c r="M118" s="28"/>
    </row>
    <row r="119" spans="1:13" x14ac:dyDescent="0.25">
      <c r="A119" s="11" t="s">
        <v>69</v>
      </c>
      <c r="B119" s="16" t="s">
        <v>184</v>
      </c>
      <c r="C119" s="40"/>
      <c r="D119" s="39">
        <f>D120</f>
        <v>39000</v>
      </c>
      <c r="E119" s="39">
        <f>E120</f>
        <v>39000</v>
      </c>
      <c r="F119" s="31">
        <f>E119-D119</f>
        <v>0</v>
      </c>
      <c r="G119" s="31">
        <f>E119/D119*100</f>
        <v>100</v>
      </c>
      <c r="H119" s="39">
        <f t="shared" ref="H119:I120" si="126">H120</f>
        <v>39000</v>
      </c>
      <c r="I119" s="39">
        <f t="shared" si="126"/>
        <v>38926.14</v>
      </c>
      <c r="J119" s="31">
        <f t="shared" si="77"/>
        <v>-73.860000000000582</v>
      </c>
      <c r="K119" s="31">
        <f t="shared" si="59"/>
        <v>99.810615384615389</v>
      </c>
      <c r="L119" s="31"/>
      <c r="M119" s="28"/>
    </row>
    <row r="120" spans="1:13" ht="45" customHeight="1" x14ac:dyDescent="0.25">
      <c r="A120" s="57" t="s">
        <v>185</v>
      </c>
      <c r="B120" s="16" t="s">
        <v>186</v>
      </c>
      <c r="C120" s="40"/>
      <c r="D120" s="39">
        <v>39000</v>
      </c>
      <c r="E120" s="39">
        <f>E121</f>
        <v>39000</v>
      </c>
      <c r="F120" s="31"/>
      <c r="G120" s="31"/>
      <c r="H120" s="39">
        <f t="shared" si="126"/>
        <v>39000</v>
      </c>
      <c r="I120" s="39">
        <f t="shared" si="126"/>
        <v>38926.14</v>
      </c>
      <c r="J120" s="31">
        <f t="shared" si="77"/>
        <v>-73.860000000000582</v>
      </c>
      <c r="K120" s="31">
        <f t="shared" si="59"/>
        <v>99.810615384615389</v>
      </c>
      <c r="L120" s="31"/>
      <c r="M120" s="28"/>
    </row>
    <row r="121" spans="1:13" s="63" customFormat="1" ht="39" customHeight="1" x14ac:dyDescent="0.25">
      <c r="A121" s="75" t="s">
        <v>276</v>
      </c>
      <c r="B121" s="17" t="s">
        <v>277</v>
      </c>
      <c r="C121" s="35"/>
      <c r="D121" s="32"/>
      <c r="E121" s="32">
        <v>39000</v>
      </c>
      <c r="F121" s="34"/>
      <c r="G121" s="34"/>
      <c r="H121" s="32">
        <v>39000</v>
      </c>
      <c r="I121" s="35">
        <v>38926.14</v>
      </c>
      <c r="J121" s="31">
        <f t="shared" si="77"/>
        <v>-73.860000000000582</v>
      </c>
      <c r="K121" s="31">
        <f t="shared" si="59"/>
        <v>99.810615384615389</v>
      </c>
      <c r="L121" s="34"/>
      <c r="M121" s="34"/>
    </row>
    <row r="122" spans="1:13" ht="18.75" customHeight="1" x14ac:dyDescent="0.25">
      <c r="A122" s="14" t="s">
        <v>87</v>
      </c>
      <c r="B122" s="15" t="s">
        <v>88</v>
      </c>
      <c r="C122" s="38">
        <v>2999993.06</v>
      </c>
      <c r="D122" s="38">
        <f t="shared" ref="D122:E122" si="127">D124</f>
        <v>2761307</v>
      </c>
      <c r="E122" s="38">
        <f t="shared" si="127"/>
        <v>2761307</v>
      </c>
      <c r="F122" s="28"/>
      <c r="G122" s="28"/>
      <c r="H122" s="38">
        <f>H124</f>
        <v>2761307</v>
      </c>
      <c r="I122" s="38">
        <f>I124</f>
        <v>2760698.6</v>
      </c>
      <c r="J122" s="28">
        <f t="shared" si="77"/>
        <v>-608.39999999990687</v>
      </c>
      <c r="K122" s="28">
        <f t="shared" si="59"/>
        <v>99.977966955503319</v>
      </c>
      <c r="L122" s="28">
        <f t="shared" si="60"/>
        <v>-239294.45999999996</v>
      </c>
      <c r="M122" s="28">
        <f t="shared" si="61"/>
        <v>92.023499547695621</v>
      </c>
    </row>
    <row r="123" spans="1:13" x14ac:dyDescent="0.25">
      <c r="A123" s="11" t="s">
        <v>187</v>
      </c>
      <c r="B123" s="16" t="s">
        <v>188</v>
      </c>
      <c r="C123" s="40"/>
      <c r="D123" s="40">
        <f t="shared" ref="D123:E123" si="128">D124</f>
        <v>2761307</v>
      </c>
      <c r="E123" s="40">
        <f t="shared" si="128"/>
        <v>2761307</v>
      </c>
      <c r="F123" s="31"/>
      <c r="G123" s="31"/>
      <c r="H123" s="40">
        <f>H124</f>
        <v>2761307</v>
      </c>
      <c r="I123" s="40">
        <f>I124</f>
        <v>2760698.6</v>
      </c>
      <c r="J123" s="31">
        <f t="shared" si="77"/>
        <v>-608.39999999990687</v>
      </c>
      <c r="K123" s="31">
        <f t="shared" si="59"/>
        <v>99.977966955503319</v>
      </c>
      <c r="L123" s="31"/>
      <c r="M123" s="31"/>
    </row>
    <row r="124" spans="1:13" x14ac:dyDescent="0.25">
      <c r="A124" s="11" t="s">
        <v>189</v>
      </c>
      <c r="B124" s="16" t="s">
        <v>190</v>
      </c>
      <c r="C124" s="40"/>
      <c r="D124" s="39">
        <f>D125</f>
        <v>2761307</v>
      </c>
      <c r="E124" s="39">
        <f>E125</f>
        <v>2761307</v>
      </c>
      <c r="F124" s="31"/>
      <c r="G124" s="31"/>
      <c r="H124" s="39">
        <f t="shared" ref="H124:I125" si="129">H125</f>
        <v>2761307</v>
      </c>
      <c r="I124" s="39">
        <f t="shared" si="129"/>
        <v>2760698.6</v>
      </c>
      <c r="J124" s="31">
        <f t="shared" si="77"/>
        <v>-608.39999999990687</v>
      </c>
      <c r="K124" s="31">
        <f t="shared" si="59"/>
        <v>99.977966955503319</v>
      </c>
      <c r="L124" s="31"/>
      <c r="M124" s="28"/>
    </row>
    <row r="125" spans="1:13" s="43" customFormat="1" ht="21" x14ac:dyDescent="0.25">
      <c r="A125" s="53" t="s">
        <v>191</v>
      </c>
      <c r="B125" s="16" t="s">
        <v>192</v>
      </c>
      <c r="C125" s="40"/>
      <c r="D125" s="39">
        <f>D126</f>
        <v>2761307</v>
      </c>
      <c r="E125" s="39">
        <f>E126</f>
        <v>2761307</v>
      </c>
      <c r="F125" s="31"/>
      <c r="G125" s="31"/>
      <c r="H125" s="39">
        <f t="shared" si="129"/>
        <v>2761307</v>
      </c>
      <c r="I125" s="39">
        <f t="shared" si="129"/>
        <v>2760698.6</v>
      </c>
      <c r="J125" s="31">
        <f t="shared" si="77"/>
        <v>-608.39999999990687</v>
      </c>
      <c r="K125" s="31">
        <f t="shared" si="59"/>
        <v>99.977966955503319</v>
      </c>
      <c r="L125" s="31"/>
      <c r="M125" s="31"/>
    </row>
    <row r="126" spans="1:13" ht="31.5" x14ac:dyDescent="0.25">
      <c r="A126" s="46" t="s">
        <v>163</v>
      </c>
      <c r="B126" s="16" t="s">
        <v>193</v>
      </c>
      <c r="C126" s="40"/>
      <c r="D126" s="39">
        <v>2761307</v>
      </c>
      <c r="E126" s="39">
        <f>E127+E128</f>
        <v>2761307</v>
      </c>
      <c r="F126" s="31"/>
      <c r="G126" s="31"/>
      <c r="H126" s="39">
        <f t="shared" ref="H126:I126" si="130">H127+H128</f>
        <v>2761307</v>
      </c>
      <c r="I126" s="39">
        <f t="shared" si="130"/>
        <v>2760698.6</v>
      </c>
      <c r="J126" s="31">
        <f t="shared" si="77"/>
        <v>-608.39999999990687</v>
      </c>
      <c r="K126" s="31">
        <f t="shared" si="59"/>
        <v>99.977966955503319</v>
      </c>
      <c r="L126" s="31"/>
      <c r="M126" s="28"/>
    </row>
    <row r="127" spans="1:13" s="63" customFormat="1" ht="18" x14ac:dyDescent="0.25">
      <c r="A127" s="62" t="s">
        <v>258</v>
      </c>
      <c r="B127" s="17" t="s">
        <v>278</v>
      </c>
      <c r="C127" s="35"/>
      <c r="D127" s="32"/>
      <c r="E127" s="32">
        <v>2544000</v>
      </c>
      <c r="F127" s="34"/>
      <c r="G127" s="34"/>
      <c r="H127" s="32">
        <v>2544000</v>
      </c>
      <c r="I127" s="35">
        <v>2543392.44</v>
      </c>
      <c r="J127" s="31">
        <f t="shared" si="77"/>
        <v>-607.56000000005588</v>
      </c>
      <c r="K127" s="31">
        <f t="shared" si="59"/>
        <v>99.976117924528296</v>
      </c>
      <c r="L127" s="34"/>
      <c r="M127" s="36"/>
    </row>
    <row r="128" spans="1:13" s="63" customFormat="1" ht="18" x14ac:dyDescent="0.25">
      <c r="A128" s="62" t="s">
        <v>274</v>
      </c>
      <c r="B128" s="17" t="s">
        <v>193</v>
      </c>
      <c r="C128" s="35"/>
      <c r="D128" s="32"/>
      <c r="E128" s="32">
        <v>217307</v>
      </c>
      <c r="F128" s="34"/>
      <c r="G128" s="34"/>
      <c r="H128" s="32">
        <v>217307</v>
      </c>
      <c r="I128" s="35">
        <v>217306.16</v>
      </c>
      <c r="J128" s="31">
        <f t="shared" si="77"/>
        <v>-0.83999999999650754</v>
      </c>
      <c r="K128" s="31">
        <f t="shared" si="59"/>
        <v>99.99961345009595</v>
      </c>
      <c r="L128" s="34"/>
      <c r="M128" s="36"/>
    </row>
    <row r="129" spans="1:13" x14ac:dyDescent="0.25">
      <c r="A129" s="5" t="s">
        <v>21</v>
      </c>
      <c r="B129" s="10" t="s">
        <v>82</v>
      </c>
      <c r="C129" s="37">
        <f>C131+C152+C164</f>
        <v>8062559.8199999994</v>
      </c>
      <c r="D129" s="37">
        <f>D131+D152+D164</f>
        <v>6085128</v>
      </c>
      <c r="E129" s="37">
        <f>E131+E152+E164</f>
        <v>6146927.2800000003</v>
      </c>
      <c r="F129" s="28">
        <f>E129-D129</f>
        <v>61799.280000000261</v>
      </c>
      <c r="G129" s="28">
        <f>E129/D129*100</f>
        <v>101.01557896563558</v>
      </c>
      <c r="H129" s="37">
        <f>H131+H152+H164</f>
        <v>6146927.2800000003</v>
      </c>
      <c r="I129" s="37">
        <f>I131+I152+I164</f>
        <v>6047050.2999999998</v>
      </c>
      <c r="J129" s="28">
        <f t="shared" si="77"/>
        <v>-99876.980000000447</v>
      </c>
      <c r="K129" s="28">
        <f t="shared" si="59"/>
        <v>98.375172253542573</v>
      </c>
      <c r="L129" s="28">
        <f t="shared" si="60"/>
        <v>-2015509.5199999996</v>
      </c>
      <c r="M129" s="28">
        <f t="shared" si="61"/>
        <v>75.001617786446388</v>
      </c>
    </row>
    <row r="130" spans="1:13" x14ac:dyDescent="0.25">
      <c r="A130" s="81" t="s">
        <v>299</v>
      </c>
      <c r="B130" s="10"/>
      <c r="C130" s="37">
        <f>C129/C10*100</f>
        <v>27.40400250649202</v>
      </c>
      <c r="D130" s="37">
        <f t="shared" ref="D130:E130" si="131">D129/D10*100</f>
        <v>12.499548824050793</v>
      </c>
      <c r="E130" s="37">
        <f t="shared" si="131"/>
        <v>12.626491654205211</v>
      </c>
      <c r="F130" s="28"/>
      <c r="G130" s="28"/>
      <c r="H130" s="37">
        <f t="shared" ref="H130" si="132">H129/H10*100</f>
        <v>12.626491654205211</v>
      </c>
      <c r="I130" s="37">
        <f t="shared" ref="I130" si="133">I129/I10*100</f>
        <v>13.155983114299719</v>
      </c>
      <c r="J130" s="28">
        <f t="shared" ref="J130" si="134">I130-H130</f>
        <v>0.52949146009450843</v>
      </c>
      <c r="K130" s="28">
        <f t="shared" ref="K130" si="135">I130/H130*100</f>
        <v>104.19349629806443</v>
      </c>
      <c r="L130" s="28">
        <f t="shared" ref="L130" si="136">I130-C130</f>
        <v>-14.248019392192301</v>
      </c>
      <c r="M130" s="28">
        <f t="shared" ref="M130" si="137">I130/C130*100</f>
        <v>48.00752412419704</v>
      </c>
    </row>
    <row r="131" spans="1:13" x14ac:dyDescent="0.25">
      <c r="A131" s="5" t="s">
        <v>37</v>
      </c>
      <c r="B131" s="10" t="s">
        <v>83</v>
      </c>
      <c r="C131" s="38">
        <v>1938441.02</v>
      </c>
      <c r="D131" s="37">
        <f>D132+D142</f>
        <v>3261528</v>
      </c>
      <c r="E131" s="37">
        <f>E132+E142</f>
        <v>3261528</v>
      </c>
      <c r="F131" s="28">
        <f>E131-D131</f>
        <v>0</v>
      </c>
      <c r="G131" s="28">
        <f>E131/D131*100</f>
        <v>100</v>
      </c>
      <c r="H131" s="37">
        <f>H132+H142</f>
        <v>3261528</v>
      </c>
      <c r="I131" s="37">
        <f>I132+I142</f>
        <v>3261226.71</v>
      </c>
      <c r="J131" s="28">
        <f t="shared" si="77"/>
        <v>-301.29000000003725</v>
      </c>
      <c r="K131" s="28">
        <f t="shared" si="59"/>
        <v>99.990762305275311</v>
      </c>
      <c r="L131" s="28">
        <f t="shared" si="60"/>
        <v>1322785.69</v>
      </c>
      <c r="M131" s="28">
        <f t="shared" si="61"/>
        <v>168.23966663685232</v>
      </c>
    </row>
    <row r="132" spans="1:13" s="43" customFormat="1" ht="101.25" x14ac:dyDescent="0.25">
      <c r="A132" s="49" t="s">
        <v>194</v>
      </c>
      <c r="B132" s="12" t="s">
        <v>195</v>
      </c>
      <c r="C132" s="40"/>
      <c r="D132" s="39">
        <f>D133+D136+D139</f>
        <v>2035000</v>
      </c>
      <c r="E132" s="39">
        <f>E133+E136+E139</f>
        <v>2035000</v>
      </c>
      <c r="F132" s="31"/>
      <c r="G132" s="31"/>
      <c r="H132" s="39">
        <f t="shared" ref="H132:I132" si="138">H133+H136+H139</f>
        <v>2035000</v>
      </c>
      <c r="I132" s="39">
        <f t="shared" si="138"/>
        <v>2035000</v>
      </c>
      <c r="J132" s="31">
        <f t="shared" si="77"/>
        <v>0</v>
      </c>
      <c r="K132" s="31">
        <f t="shared" si="59"/>
        <v>100</v>
      </c>
      <c r="L132" s="31"/>
      <c r="M132" s="31"/>
    </row>
    <row r="133" spans="1:13" s="43" customFormat="1" ht="136.5" x14ac:dyDescent="0.25">
      <c r="A133" s="53" t="s">
        <v>196</v>
      </c>
      <c r="B133" s="12" t="s">
        <v>197</v>
      </c>
      <c r="C133" s="40"/>
      <c r="D133" s="39">
        <f>D134</f>
        <v>35000</v>
      </c>
      <c r="E133" s="39">
        <f>E134</f>
        <v>35000</v>
      </c>
      <c r="F133" s="31"/>
      <c r="G133" s="31"/>
      <c r="H133" s="39">
        <f t="shared" ref="H133:I134" si="139">H134</f>
        <v>35000</v>
      </c>
      <c r="I133" s="39">
        <f t="shared" si="139"/>
        <v>35000</v>
      </c>
      <c r="J133" s="31">
        <f t="shared" ref="J133:J135" si="140">I133-H133</f>
        <v>0</v>
      </c>
      <c r="K133" s="31">
        <f t="shared" ref="K133:K135" si="141">I133/H133*100</f>
        <v>100</v>
      </c>
      <c r="L133" s="31"/>
      <c r="M133" s="31"/>
    </row>
    <row r="134" spans="1:13" s="43" customFormat="1" ht="47.25" customHeight="1" x14ac:dyDescent="0.25">
      <c r="A134" s="61" t="s">
        <v>198</v>
      </c>
      <c r="B134" s="12" t="s">
        <v>199</v>
      </c>
      <c r="C134" s="40"/>
      <c r="D134" s="39">
        <v>35000</v>
      </c>
      <c r="E134" s="39">
        <f>E135</f>
        <v>35000</v>
      </c>
      <c r="F134" s="31"/>
      <c r="G134" s="31"/>
      <c r="H134" s="39">
        <f t="shared" si="139"/>
        <v>35000</v>
      </c>
      <c r="I134" s="39">
        <f t="shared" si="139"/>
        <v>35000</v>
      </c>
      <c r="J134" s="31">
        <f t="shared" si="140"/>
        <v>0</v>
      </c>
      <c r="K134" s="31">
        <f t="shared" si="141"/>
        <v>100</v>
      </c>
      <c r="L134" s="31"/>
      <c r="M134" s="31"/>
    </row>
    <row r="135" spans="1:13" s="63" customFormat="1" ht="14.25" customHeight="1" x14ac:dyDescent="0.25">
      <c r="A135" s="76" t="s">
        <v>256</v>
      </c>
      <c r="B135" s="13" t="s">
        <v>279</v>
      </c>
      <c r="C135" s="35"/>
      <c r="D135" s="32"/>
      <c r="E135" s="32">
        <v>35000</v>
      </c>
      <c r="F135" s="34"/>
      <c r="G135" s="34"/>
      <c r="H135" s="32">
        <v>35000</v>
      </c>
      <c r="I135" s="32">
        <v>35000</v>
      </c>
      <c r="J135" s="34">
        <f t="shared" si="140"/>
        <v>0</v>
      </c>
      <c r="K135" s="34">
        <f t="shared" si="141"/>
        <v>100</v>
      </c>
      <c r="L135" s="34"/>
      <c r="M135" s="34"/>
    </row>
    <row r="136" spans="1:13" s="43" customFormat="1" ht="189" x14ac:dyDescent="0.25">
      <c r="A136" s="53" t="s">
        <v>200</v>
      </c>
      <c r="B136" s="12" t="s">
        <v>201</v>
      </c>
      <c r="C136" s="40"/>
      <c r="D136" s="39">
        <f>D137</f>
        <v>200000</v>
      </c>
      <c r="E136" s="39">
        <f>E137</f>
        <v>200000</v>
      </c>
      <c r="F136" s="31"/>
      <c r="G136" s="31"/>
      <c r="H136" s="39">
        <f t="shared" ref="H136:I137" si="142">H137</f>
        <v>200000</v>
      </c>
      <c r="I136" s="39">
        <f t="shared" si="142"/>
        <v>200000</v>
      </c>
      <c r="J136" s="31"/>
      <c r="K136" s="31"/>
      <c r="L136" s="31"/>
      <c r="M136" s="31"/>
    </row>
    <row r="137" spans="1:13" s="43" customFormat="1" ht="47.25" customHeight="1" x14ac:dyDescent="0.25">
      <c r="A137" s="61" t="s">
        <v>171</v>
      </c>
      <c r="B137" s="12" t="s">
        <v>202</v>
      </c>
      <c r="C137" s="40"/>
      <c r="D137" s="39">
        <v>200000</v>
      </c>
      <c r="E137" s="39">
        <f>E138</f>
        <v>200000</v>
      </c>
      <c r="F137" s="31"/>
      <c r="G137" s="31"/>
      <c r="H137" s="39">
        <f t="shared" si="142"/>
        <v>200000</v>
      </c>
      <c r="I137" s="39">
        <f t="shared" si="142"/>
        <v>200000</v>
      </c>
      <c r="J137" s="31"/>
      <c r="K137" s="31"/>
      <c r="L137" s="31"/>
      <c r="M137" s="31"/>
    </row>
    <row r="138" spans="1:13" s="63" customFormat="1" ht="20.25" customHeight="1" x14ac:dyDescent="0.25">
      <c r="A138" s="76" t="s">
        <v>280</v>
      </c>
      <c r="B138" s="13" t="s">
        <v>202</v>
      </c>
      <c r="C138" s="35"/>
      <c r="D138" s="32"/>
      <c r="E138" s="32">
        <v>200000</v>
      </c>
      <c r="F138" s="34"/>
      <c r="G138" s="34"/>
      <c r="H138" s="32">
        <v>200000</v>
      </c>
      <c r="I138" s="32">
        <v>200000</v>
      </c>
      <c r="J138" s="34"/>
      <c r="K138" s="34"/>
      <c r="L138" s="34"/>
      <c r="M138" s="34"/>
    </row>
    <row r="139" spans="1:13" s="43" customFormat="1" ht="199.5" x14ac:dyDescent="0.25">
      <c r="A139" s="53" t="s">
        <v>203</v>
      </c>
      <c r="B139" s="12" t="s">
        <v>204</v>
      </c>
      <c r="C139" s="40"/>
      <c r="D139" s="39">
        <f>D140</f>
        <v>1800000</v>
      </c>
      <c r="E139" s="39">
        <f>E140</f>
        <v>1800000</v>
      </c>
      <c r="F139" s="31"/>
      <c r="G139" s="31"/>
      <c r="H139" s="39">
        <f t="shared" ref="H139:I140" si="143">H140</f>
        <v>1800000</v>
      </c>
      <c r="I139" s="39">
        <f t="shared" si="143"/>
        <v>1800000</v>
      </c>
      <c r="J139" s="31">
        <f t="shared" ref="J139:J140" si="144">I139-H139</f>
        <v>0</v>
      </c>
      <c r="K139" s="31">
        <f t="shared" ref="K139:K140" si="145">I139/H139*100</f>
        <v>100</v>
      </c>
      <c r="L139" s="31"/>
      <c r="M139" s="31"/>
    </row>
    <row r="140" spans="1:13" s="43" customFormat="1" ht="52.5" x14ac:dyDescent="0.25">
      <c r="A140" s="61" t="s">
        <v>171</v>
      </c>
      <c r="B140" s="12" t="s">
        <v>205</v>
      </c>
      <c r="C140" s="40"/>
      <c r="D140" s="39">
        <v>1800000</v>
      </c>
      <c r="E140" s="39">
        <f>E141</f>
        <v>1800000</v>
      </c>
      <c r="F140" s="31"/>
      <c r="G140" s="31"/>
      <c r="H140" s="39">
        <f t="shared" si="143"/>
        <v>1800000</v>
      </c>
      <c r="I140" s="39">
        <f t="shared" si="143"/>
        <v>1800000</v>
      </c>
      <c r="J140" s="31">
        <f t="shared" si="144"/>
        <v>0</v>
      </c>
      <c r="K140" s="31">
        <f t="shared" si="145"/>
        <v>100</v>
      </c>
      <c r="L140" s="31"/>
      <c r="M140" s="31"/>
    </row>
    <row r="141" spans="1:13" s="63" customFormat="1" ht="24" customHeight="1" x14ac:dyDescent="0.25">
      <c r="A141" s="76" t="s">
        <v>280</v>
      </c>
      <c r="B141" s="13" t="s">
        <v>281</v>
      </c>
      <c r="C141" s="35"/>
      <c r="D141" s="32"/>
      <c r="E141" s="32">
        <v>1800000</v>
      </c>
      <c r="F141" s="34"/>
      <c r="G141" s="34"/>
      <c r="H141" s="32">
        <v>1800000</v>
      </c>
      <c r="I141" s="32">
        <v>1800000</v>
      </c>
      <c r="J141" s="34"/>
      <c r="K141" s="34"/>
      <c r="L141" s="34"/>
      <c r="M141" s="34"/>
    </row>
    <row r="142" spans="1:13" s="42" customFormat="1" x14ac:dyDescent="0.25">
      <c r="A142" s="5" t="s">
        <v>39</v>
      </c>
      <c r="B142" s="10" t="s">
        <v>206</v>
      </c>
      <c r="C142" s="38"/>
      <c r="D142" s="38">
        <f>D143</f>
        <v>1226528</v>
      </c>
      <c r="E142" s="38">
        <f>E143</f>
        <v>1226528</v>
      </c>
      <c r="F142" s="28">
        <f t="shared" ref="F142:F145" si="146">E142-D142</f>
        <v>0</v>
      </c>
      <c r="G142" s="28">
        <f t="shared" ref="G142:G145" si="147">E142/D142*100</f>
        <v>100</v>
      </c>
      <c r="H142" s="38">
        <f t="shared" ref="H142:I142" si="148">H143</f>
        <v>1226528</v>
      </c>
      <c r="I142" s="38">
        <f t="shared" si="148"/>
        <v>1226226.71</v>
      </c>
      <c r="J142" s="28">
        <f t="shared" si="77"/>
        <v>-301.29000000003725</v>
      </c>
      <c r="K142" s="28">
        <f t="shared" si="59"/>
        <v>99.975435538365204</v>
      </c>
      <c r="L142" s="28"/>
      <c r="M142" s="28"/>
    </row>
    <row r="143" spans="1:13" s="43" customFormat="1" ht="22.5" x14ac:dyDescent="0.25">
      <c r="A143" s="54" t="s">
        <v>76</v>
      </c>
      <c r="B143" s="12" t="s">
        <v>207</v>
      </c>
      <c r="C143" s="40"/>
      <c r="D143" s="40">
        <f>D144+D149</f>
        <v>1226528</v>
      </c>
      <c r="E143" s="40">
        <f>E144+E149</f>
        <v>1226528</v>
      </c>
      <c r="F143" s="31"/>
      <c r="G143" s="31"/>
      <c r="H143" s="40">
        <f t="shared" ref="H143:I143" si="149">H144+H149</f>
        <v>1226528</v>
      </c>
      <c r="I143" s="40">
        <f t="shared" si="149"/>
        <v>1226226.71</v>
      </c>
      <c r="J143" s="28">
        <f t="shared" si="77"/>
        <v>-301.29000000003725</v>
      </c>
      <c r="K143" s="28">
        <f t="shared" si="59"/>
        <v>99.975435538365204</v>
      </c>
      <c r="L143" s="31"/>
      <c r="M143" s="31"/>
    </row>
    <row r="144" spans="1:13" ht="21" x14ac:dyDescent="0.25">
      <c r="A144" s="46" t="s">
        <v>208</v>
      </c>
      <c r="B144" s="12" t="s">
        <v>209</v>
      </c>
      <c r="C144" s="40"/>
      <c r="D144" s="40">
        <f>D145+D147</f>
        <v>336528</v>
      </c>
      <c r="E144" s="40">
        <f>E145+E147</f>
        <v>336528</v>
      </c>
      <c r="F144" s="31">
        <f t="shared" si="146"/>
        <v>0</v>
      </c>
      <c r="G144" s="31">
        <f t="shared" si="147"/>
        <v>100</v>
      </c>
      <c r="H144" s="40">
        <f t="shared" ref="H144:I144" si="150">H145+H147</f>
        <v>336528</v>
      </c>
      <c r="I144" s="40">
        <f t="shared" si="150"/>
        <v>336528</v>
      </c>
      <c r="J144" s="31"/>
      <c r="K144" s="31"/>
      <c r="L144" s="31"/>
      <c r="M144" s="28"/>
    </row>
    <row r="145" spans="1:13" ht="31.5" x14ac:dyDescent="0.25">
      <c r="A145" s="46" t="s">
        <v>163</v>
      </c>
      <c r="B145" s="12" t="s">
        <v>210</v>
      </c>
      <c r="C145" s="40"/>
      <c r="D145" s="40">
        <v>97000</v>
      </c>
      <c r="E145" s="40">
        <f>E146</f>
        <v>97000</v>
      </c>
      <c r="F145" s="31">
        <f t="shared" si="146"/>
        <v>0</v>
      </c>
      <c r="G145" s="31">
        <f t="shared" si="147"/>
        <v>100</v>
      </c>
      <c r="H145" s="40">
        <f t="shared" ref="H145:I145" si="151">H146</f>
        <v>97000</v>
      </c>
      <c r="I145" s="40">
        <f t="shared" si="151"/>
        <v>97000</v>
      </c>
      <c r="J145" s="31">
        <f t="shared" si="77"/>
        <v>0</v>
      </c>
      <c r="K145" s="31">
        <f t="shared" si="59"/>
        <v>100</v>
      </c>
      <c r="L145" s="31"/>
      <c r="M145" s="28"/>
    </row>
    <row r="146" spans="1:13" s="63" customFormat="1" x14ac:dyDescent="0.25">
      <c r="A146" s="62" t="s">
        <v>256</v>
      </c>
      <c r="B146" s="13" t="s">
        <v>282</v>
      </c>
      <c r="C146" s="35"/>
      <c r="D146" s="35"/>
      <c r="E146" s="35">
        <v>97000</v>
      </c>
      <c r="F146" s="34"/>
      <c r="G146" s="34"/>
      <c r="H146" s="35">
        <v>97000</v>
      </c>
      <c r="I146" s="35">
        <v>97000</v>
      </c>
      <c r="J146" s="34">
        <f t="shared" ref="J146" si="152">I146-H146</f>
        <v>0</v>
      </c>
      <c r="K146" s="34">
        <f t="shared" ref="K146" si="153">I146/H146*100</f>
        <v>100</v>
      </c>
      <c r="L146" s="34"/>
      <c r="M146" s="36"/>
    </row>
    <row r="147" spans="1:13" s="43" customFormat="1" ht="31.5" x14ac:dyDescent="0.25">
      <c r="A147" s="46" t="s">
        <v>163</v>
      </c>
      <c r="B147" s="12" t="s">
        <v>211</v>
      </c>
      <c r="C147" s="40"/>
      <c r="D147" s="40">
        <v>239528</v>
      </c>
      <c r="E147" s="40">
        <f>E148</f>
        <v>239528</v>
      </c>
      <c r="F147" s="31" t="s">
        <v>10</v>
      </c>
      <c r="G147" s="31" t="s">
        <v>10</v>
      </c>
      <c r="H147" s="40">
        <f t="shared" ref="H147:I147" si="154">H148</f>
        <v>239528</v>
      </c>
      <c r="I147" s="40">
        <f t="shared" si="154"/>
        <v>239528</v>
      </c>
      <c r="J147" s="31">
        <f t="shared" ref="J147:J148" si="155">I147-H147</f>
        <v>0</v>
      </c>
      <c r="K147" s="31">
        <f t="shared" ref="K147:K148" si="156">I147/H147*100</f>
        <v>100</v>
      </c>
      <c r="L147" s="31"/>
      <c r="M147" s="28"/>
    </row>
    <row r="148" spans="1:13" s="43" customFormat="1" ht="21" x14ac:dyDescent="0.25">
      <c r="A148" s="46" t="s">
        <v>16</v>
      </c>
      <c r="B148" s="12" t="s">
        <v>283</v>
      </c>
      <c r="C148" s="40"/>
      <c r="D148" s="40"/>
      <c r="E148" s="40">
        <v>239528</v>
      </c>
      <c r="F148" s="31"/>
      <c r="G148" s="31"/>
      <c r="H148" s="40">
        <v>239528</v>
      </c>
      <c r="I148" s="40">
        <v>239528</v>
      </c>
      <c r="J148" s="31">
        <f t="shared" si="155"/>
        <v>0</v>
      </c>
      <c r="K148" s="31">
        <f t="shared" si="156"/>
        <v>100</v>
      </c>
      <c r="L148" s="31"/>
      <c r="M148" s="28"/>
    </row>
    <row r="149" spans="1:13" s="43" customFormat="1" ht="42" x14ac:dyDescent="0.25">
      <c r="A149" s="53" t="s">
        <v>212</v>
      </c>
      <c r="B149" s="12" t="s">
        <v>213</v>
      </c>
      <c r="C149" s="40"/>
      <c r="D149" s="40">
        <f>D150</f>
        <v>890000</v>
      </c>
      <c r="E149" s="40">
        <f>E150</f>
        <v>890000</v>
      </c>
      <c r="F149" s="31" t="s">
        <v>10</v>
      </c>
      <c r="G149" s="31" t="s">
        <v>10</v>
      </c>
      <c r="H149" s="40">
        <f t="shared" ref="H149:I150" si="157">H150</f>
        <v>890000</v>
      </c>
      <c r="I149" s="40">
        <f t="shared" si="157"/>
        <v>889698.71</v>
      </c>
      <c r="J149" s="31">
        <f t="shared" si="77"/>
        <v>-301.29000000003725</v>
      </c>
      <c r="K149" s="31">
        <f t="shared" si="59"/>
        <v>99.966147191011231</v>
      </c>
      <c r="L149" s="31"/>
      <c r="M149" s="28"/>
    </row>
    <row r="150" spans="1:13" s="43" customFormat="1" ht="31.5" x14ac:dyDescent="0.25">
      <c r="A150" s="46" t="s">
        <v>163</v>
      </c>
      <c r="B150" s="12" t="s">
        <v>214</v>
      </c>
      <c r="C150" s="40"/>
      <c r="D150" s="40">
        <v>890000</v>
      </c>
      <c r="E150" s="40">
        <f>E151</f>
        <v>890000</v>
      </c>
      <c r="F150" s="31"/>
      <c r="G150" s="31"/>
      <c r="H150" s="40">
        <f t="shared" si="157"/>
        <v>890000</v>
      </c>
      <c r="I150" s="40">
        <f t="shared" si="157"/>
        <v>889698.71</v>
      </c>
      <c r="J150" s="31">
        <f t="shared" si="77"/>
        <v>-301.29000000003725</v>
      </c>
      <c r="K150" s="31">
        <f t="shared" si="59"/>
        <v>99.966147191011231</v>
      </c>
      <c r="L150" s="31"/>
      <c r="M150" s="31"/>
    </row>
    <row r="151" spans="1:13" s="63" customFormat="1" ht="18" x14ac:dyDescent="0.25">
      <c r="A151" s="62" t="s">
        <v>258</v>
      </c>
      <c r="B151" s="13" t="s">
        <v>284</v>
      </c>
      <c r="C151" s="35"/>
      <c r="D151" s="35"/>
      <c r="E151" s="35">
        <v>890000</v>
      </c>
      <c r="F151" s="34"/>
      <c r="G151" s="34"/>
      <c r="H151" s="35">
        <v>890000</v>
      </c>
      <c r="I151" s="35">
        <v>889698.71</v>
      </c>
      <c r="J151" s="31">
        <f t="shared" si="77"/>
        <v>-301.29000000003725</v>
      </c>
      <c r="K151" s="31">
        <f t="shared" si="59"/>
        <v>99.966147191011231</v>
      </c>
      <c r="L151" s="34"/>
      <c r="M151" s="34"/>
    </row>
    <row r="152" spans="1:13" x14ac:dyDescent="0.25">
      <c r="A152" s="14" t="s">
        <v>38</v>
      </c>
      <c r="B152" s="10" t="s">
        <v>84</v>
      </c>
      <c r="C152" s="38">
        <v>1544262.66</v>
      </c>
      <c r="D152" s="38">
        <f>D153</f>
        <v>911600</v>
      </c>
      <c r="E152" s="38">
        <f>E153</f>
        <v>911600</v>
      </c>
      <c r="F152" s="28">
        <f>E152-D152</f>
        <v>0</v>
      </c>
      <c r="G152" s="28">
        <f>E152/D152*100</f>
        <v>100</v>
      </c>
      <c r="H152" s="38">
        <f t="shared" ref="H152:I152" si="158">H153</f>
        <v>911600</v>
      </c>
      <c r="I152" s="38">
        <f t="shared" si="158"/>
        <v>911404.11</v>
      </c>
      <c r="J152" s="28">
        <f t="shared" si="77"/>
        <v>-195.89000000001397</v>
      </c>
      <c r="K152" s="28">
        <f t="shared" si="59"/>
        <v>99.978511408512503</v>
      </c>
      <c r="L152" s="28">
        <f t="shared" si="60"/>
        <v>-632858.54999999993</v>
      </c>
      <c r="M152" s="28">
        <f t="shared" si="61"/>
        <v>59.018723537613738</v>
      </c>
    </row>
    <row r="153" spans="1:13" x14ac:dyDescent="0.25">
      <c r="A153" s="11" t="s">
        <v>67</v>
      </c>
      <c r="B153" s="12" t="s">
        <v>215</v>
      </c>
      <c r="C153" s="40"/>
      <c r="D153" s="40">
        <f>D154+D157</f>
        <v>911600</v>
      </c>
      <c r="E153" s="40">
        <f>E154+E157</f>
        <v>911600</v>
      </c>
      <c r="F153" s="31">
        <f t="shared" ref="F153:F155" si="159">E153-D153</f>
        <v>0</v>
      </c>
      <c r="G153" s="31">
        <f t="shared" ref="G153:G155" si="160">E153/D153*100</f>
        <v>100</v>
      </c>
      <c r="H153" s="40">
        <f t="shared" ref="H153:I153" si="161">H154+H157</f>
        <v>911600</v>
      </c>
      <c r="I153" s="40">
        <f t="shared" si="161"/>
        <v>911404.11</v>
      </c>
      <c r="J153" s="31">
        <f t="shared" si="77"/>
        <v>-195.89000000001397</v>
      </c>
      <c r="K153" s="31">
        <f t="shared" si="59"/>
        <v>99.978511408512503</v>
      </c>
      <c r="L153" s="31"/>
      <c r="M153" s="28"/>
    </row>
    <row r="154" spans="1:13" ht="21.75" x14ac:dyDescent="0.25">
      <c r="A154" s="11" t="s">
        <v>216</v>
      </c>
      <c r="B154" s="12" t="s">
        <v>217</v>
      </c>
      <c r="C154" s="40"/>
      <c r="D154" s="40">
        <f>D155</f>
        <v>98500</v>
      </c>
      <c r="E154" s="40">
        <f>E155</f>
        <v>98500</v>
      </c>
      <c r="F154" s="31">
        <f t="shared" si="159"/>
        <v>0</v>
      </c>
      <c r="G154" s="31">
        <f t="shared" si="160"/>
        <v>100</v>
      </c>
      <c r="H154" s="40">
        <f t="shared" ref="H154:I155" si="162">H155</f>
        <v>98500</v>
      </c>
      <c r="I154" s="40">
        <f t="shared" si="162"/>
        <v>98500</v>
      </c>
      <c r="J154" s="31">
        <f t="shared" si="77"/>
        <v>0</v>
      </c>
      <c r="K154" s="31">
        <f t="shared" si="59"/>
        <v>100</v>
      </c>
      <c r="L154" s="31"/>
      <c r="M154" s="28"/>
    </row>
    <row r="155" spans="1:13" ht="21.75" x14ac:dyDescent="0.25">
      <c r="A155" s="11" t="s">
        <v>53</v>
      </c>
      <c r="B155" s="12" t="s">
        <v>218</v>
      </c>
      <c r="C155" s="40"/>
      <c r="D155" s="40">
        <v>98500</v>
      </c>
      <c r="E155" s="40">
        <f>E156</f>
        <v>98500</v>
      </c>
      <c r="F155" s="31">
        <f t="shared" si="159"/>
        <v>0</v>
      </c>
      <c r="G155" s="31">
        <f t="shared" si="160"/>
        <v>100</v>
      </c>
      <c r="H155" s="40">
        <f t="shared" si="162"/>
        <v>98500</v>
      </c>
      <c r="I155" s="40">
        <f t="shared" si="162"/>
        <v>98500</v>
      </c>
      <c r="J155" s="31">
        <f t="shared" si="77"/>
        <v>0</v>
      </c>
      <c r="K155" s="31">
        <f t="shared" si="59"/>
        <v>100</v>
      </c>
      <c r="L155" s="31"/>
      <c r="M155" s="28"/>
    </row>
    <row r="156" spans="1:13" s="63" customFormat="1" x14ac:dyDescent="0.25">
      <c r="A156" s="9" t="s">
        <v>256</v>
      </c>
      <c r="B156" s="13" t="s">
        <v>285</v>
      </c>
      <c r="C156" s="35"/>
      <c r="D156" s="35"/>
      <c r="E156" s="35">
        <v>98500</v>
      </c>
      <c r="F156" s="34"/>
      <c r="G156" s="34"/>
      <c r="H156" s="35">
        <v>98500</v>
      </c>
      <c r="I156" s="35">
        <v>98500</v>
      </c>
      <c r="J156" s="34">
        <f t="shared" ref="J156" si="163">I156-H156</f>
        <v>0</v>
      </c>
      <c r="K156" s="34">
        <f t="shared" ref="K156" si="164">I156/H156*100</f>
        <v>100</v>
      </c>
      <c r="L156" s="34"/>
      <c r="M156" s="36"/>
    </row>
    <row r="157" spans="1:13" ht="33.75" x14ac:dyDescent="0.25">
      <c r="A157" s="49" t="s">
        <v>219</v>
      </c>
      <c r="B157" s="12" t="s">
        <v>220</v>
      </c>
      <c r="C157" s="40"/>
      <c r="D157" s="40">
        <f>D158</f>
        <v>813100</v>
      </c>
      <c r="E157" s="40">
        <f>E158</f>
        <v>813100</v>
      </c>
      <c r="F157" s="31"/>
      <c r="G157" s="31"/>
      <c r="H157" s="40">
        <f t="shared" ref="H157:I158" si="165">H158</f>
        <v>813100</v>
      </c>
      <c r="I157" s="40">
        <f t="shared" si="165"/>
        <v>812904.11</v>
      </c>
      <c r="J157" s="31">
        <f t="shared" si="77"/>
        <v>-195.89000000001397</v>
      </c>
      <c r="K157" s="31">
        <f t="shared" si="59"/>
        <v>99.975908252367489</v>
      </c>
      <c r="L157" s="31"/>
      <c r="M157" s="28"/>
    </row>
    <row r="158" spans="1:13" ht="22.5" x14ac:dyDescent="0.25">
      <c r="A158" s="48" t="s">
        <v>40</v>
      </c>
      <c r="B158" s="12" t="s">
        <v>221</v>
      </c>
      <c r="C158" s="40"/>
      <c r="D158" s="40">
        <f>D159</f>
        <v>813100</v>
      </c>
      <c r="E158" s="40">
        <f>E159</f>
        <v>813100</v>
      </c>
      <c r="F158" s="31"/>
      <c r="G158" s="31"/>
      <c r="H158" s="40">
        <f t="shared" si="165"/>
        <v>813100</v>
      </c>
      <c r="I158" s="40">
        <f t="shared" si="165"/>
        <v>812904.11</v>
      </c>
      <c r="J158" s="31">
        <f t="shared" si="77"/>
        <v>-195.89000000001397</v>
      </c>
      <c r="K158" s="31">
        <f t="shared" si="59"/>
        <v>99.975908252367489</v>
      </c>
      <c r="L158" s="31"/>
      <c r="M158" s="28"/>
    </row>
    <row r="159" spans="1:13" ht="21.75" x14ac:dyDescent="0.25">
      <c r="A159" s="11" t="s">
        <v>53</v>
      </c>
      <c r="B159" s="12" t="s">
        <v>222</v>
      </c>
      <c r="C159" s="40"/>
      <c r="D159" s="40">
        <v>813100</v>
      </c>
      <c r="E159" s="40">
        <f>E160+E161+E162+E163</f>
        <v>813100</v>
      </c>
      <c r="F159" s="31"/>
      <c r="G159" s="31"/>
      <c r="H159" s="40">
        <f t="shared" ref="H159:I159" si="166">H160+H161+H162+H163</f>
        <v>813100</v>
      </c>
      <c r="I159" s="40">
        <f t="shared" si="166"/>
        <v>812904.11</v>
      </c>
      <c r="J159" s="31">
        <f t="shared" si="77"/>
        <v>-195.89000000001397</v>
      </c>
      <c r="K159" s="31">
        <f t="shared" ref="K159:K163" si="167">I159/H159*100</f>
        <v>99.975908252367489</v>
      </c>
      <c r="L159" s="31"/>
      <c r="M159" s="28"/>
    </row>
    <row r="160" spans="1:13" s="63" customFormat="1" ht="19.5" x14ac:dyDescent="0.25">
      <c r="A160" s="9" t="s">
        <v>258</v>
      </c>
      <c r="B160" s="13" t="s">
        <v>286</v>
      </c>
      <c r="C160" s="35"/>
      <c r="D160" s="35"/>
      <c r="E160" s="35">
        <v>562000</v>
      </c>
      <c r="F160" s="34"/>
      <c r="G160" s="34"/>
      <c r="H160" s="35">
        <v>562000</v>
      </c>
      <c r="I160" s="35">
        <v>561825.41</v>
      </c>
      <c r="J160" s="31">
        <f t="shared" si="77"/>
        <v>-174.5899999999674</v>
      </c>
      <c r="K160" s="31">
        <f t="shared" si="167"/>
        <v>99.968934163701078</v>
      </c>
      <c r="L160" s="34"/>
      <c r="M160" s="36"/>
    </row>
    <row r="161" spans="1:13" s="63" customFormat="1" x14ac:dyDescent="0.25">
      <c r="A161" s="9" t="s">
        <v>51</v>
      </c>
      <c r="B161" s="13" t="s">
        <v>287</v>
      </c>
      <c r="C161" s="35"/>
      <c r="D161" s="35"/>
      <c r="E161" s="35">
        <v>47500</v>
      </c>
      <c r="F161" s="34"/>
      <c r="G161" s="34"/>
      <c r="H161" s="35">
        <v>47500</v>
      </c>
      <c r="I161" s="35">
        <v>47478.7</v>
      </c>
      <c r="J161" s="31">
        <f t="shared" si="77"/>
        <v>-21.30000000000291</v>
      </c>
      <c r="K161" s="31">
        <f t="shared" si="167"/>
        <v>99.955157894736828</v>
      </c>
      <c r="L161" s="34"/>
      <c r="M161" s="36"/>
    </row>
    <row r="162" spans="1:13" s="63" customFormat="1" ht="19.5" x14ac:dyDescent="0.25">
      <c r="A162" s="9" t="s">
        <v>18</v>
      </c>
      <c r="B162" s="13" t="s">
        <v>288</v>
      </c>
      <c r="C162" s="35"/>
      <c r="D162" s="35"/>
      <c r="E162" s="35">
        <v>28800</v>
      </c>
      <c r="F162" s="34"/>
      <c r="G162" s="34"/>
      <c r="H162" s="35">
        <v>28800</v>
      </c>
      <c r="I162" s="35">
        <v>28800</v>
      </c>
      <c r="J162" s="31">
        <f t="shared" si="77"/>
        <v>0</v>
      </c>
      <c r="K162" s="31">
        <f t="shared" si="167"/>
        <v>100</v>
      </c>
      <c r="L162" s="34"/>
      <c r="M162" s="36"/>
    </row>
    <row r="163" spans="1:13" s="63" customFormat="1" ht="19.5" x14ac:dyDescent="0.25">
      <c r="A163" s="9" t="s">
        <v>16</v>
      </c>
      <c r="B163" s="13" t="s">
        <v>289</v>
      </c>
      <c r="C163" s="35"/>
      <c r="D163" s="35"/>
      <c r="E163" s="35">
        <v>174800</v>
      </c>
      <c r="F163" s="34"/>
      <c r="G163" s="34"/>
      <c r="H163" s="35">
        <v>174800</v>
      </c>
      <c r="I163" s="35">
        <v>174800</v>
      </c>
      <c r="J163" s="31">
        <f t="shared" si="77"/>
        <v>0</v>
      </c>
      <c r="K163" s="31">
        <f t="shared" si="167"/>
        <v>100</v>
      </c>
      <c r="L163" s="34"/>
      <c r="M163" s="36"/>
    </row>
    <row r="164" spans="1:13" x14ac:dyDescent="0.25">
      <c r="A164" s="5" t="s">
        <v>25</v>
      </c>
      <c r="B164" s="10" t="s">
        <v>223</v>
      </c>
      <c r="C164" s="38">
        <v>4579856.1399999997</v>
      </c>
      <c r="D164" s="38">
        <f>D165</f>
        <v>1912000</v>
      </c>
      <c r="E164" s="38">
        <f>E165</f>
        <v>1973799.28</v>
      </c>
      <c r="F164" s="28">
        <f>E164-D164</f>
        <v>61799.280000000028</v>
      </c>
      <c r="G164" s="28">
        <f>E164/D164*100</f>
        <v>103.23217991631799</v>
      </c>
      <c r="H164" s="38">
        <f t="shared" ref="H164:I164" si="168">H165</f>
        <v>1973799.28</v>
      </c>
      <c r="I164" s="38">
        <f t="shared" si="168"/>
        <v>1874419.48</v>
      </c>
      <c r="J164" s="28">
        <f t="shared" si="77"/>
        <v>-99379.800000000047</v>
      </c>
      <c r="K164" s="28">
        <f t="shared" ref="K164:K188" si="169">I164/H164*100</f>
        <v>94.965050346963338</v>
      </c>
      <c r="L164" s="28">
        <f t="shared" ref="L164:L183" si="170">I164-C164</f>
        <v>-2705436.6599999997</v>
      </c>
      <c r="M164" s="28">
        <f t="shared" ref="M164:M183" si="171">I164/C164*100</f>
        <v>40.927475071302133</v>
      </c>
    </row>
    <row r="165" spans="1:13" s="43" customFormat="1" x14ac:dyDescent="0.25">
      <c r="A165" s="8" t="s">
        <v>25</v>
      </c>
      <c r="B165" s="12" t="s">
        <v>224</v>
      </c>
      <c r="C165" s="40"/>
      <c r="D165" s="40">
        <f>D166+D171+D175</f>
        <v>1912000</v>
      </c>
      <c r="E165" s="40">
        <f>E166+E171+E175</f>
        <v>1973799.28</v>
      </c>
      <c r="F165" s="31"/>
      <c r="G165" s="31"/>
      <c r="H165" s="40">
        <f t="shared" ref="H165:I165" si="172">H166+H171+H175</f>
        <v>1973799.28</v>
      </c>
      <c r="I165" s="40">
        <f t="shared" si="172"/>
        <v>1874419.48</v>
      </c>
      <c r="J165" s="31">
        <f t="shared" si="77"/>
        <v>-99379.800000000047</v>
      </c>
      <c r="K165" s="31">
        <f t="shared" si="169"/>
        <v>94.965050346963338</v>
      </c>
      <c r="L165" s="31"/>
      <c r="M165" s="31"/>
    </row>
    <row r="166" spans="1:13" s="43" customFormat="1" x14ac:dyDescent="0.25">
      <c r="A166" s="8" t="s">
        <v>26</v>
      </c>
      <c r="B166" s="12" t="s">
        <v>225</v>
      </c>
      <c r="C166" s="40"/>
      <c r="D166" s="40">
        <f>D167</f>
        <v>515000</v>
      </c>
      <c r="E166" s="40">
        <f>E167</f>
        <v>515000</v>
      </c>
      <c r="F166" s="31">
        <f>E166-D166</f>
        <v>0</v>
      </c>
      <c r="G166" s="31">
        <f>E166/D166*100</f>
        <v>100</v>
      </c>
      <c r="H166" s="40">
        <f t="shared" ref="H166:I166" si="173">H167</f>
        <v>515000</v>
      </c>
      <c r="I166" s="40">
        <f t="shared" si="173"/>
        <v>514693.83999999997</v>
      </c>
      <c r="J166" s="31">
        <f t="shared" si="77"/>
        <v>-306.1600000000326</v>
      </c>
      <c r="K166" s="31">
        <f t="shared" si="169"/>
        <v>99.940551456310672</v>
      </c>
      <c r="L166" s="31"/>
      <c r="M166" s="31"/>
    </row>
    <row r="167" spans="1:13" ht="21.75" x14ac:dyDescent="0.25">
      <c r="A167" s="8" t="s">
        <v>53</v>
      </c>
      <c r="B167" s="12" t="s">
        <v>226</v>
      </c>
      <c r="C167" s="40"/>
      <c r="D167" s="40">
        <v>515000</v>
      </c>
      <c r="E167" s="40">
        <f>E168+E169+E170</f>
        <v>515000</v>
      </c>
      <c r="F167" s="31">
        <f>E167-D167</f>
        <v>0</v>
      </c>
      <c r="G167" s="31">
        <f>E167/D167*100</f>
        <v>100</v>
      </c>
      <c r="H167" s="40">
        <f t="shared" ref="H167:I167" si="174">H168+H169+H170</f>
        <v>515000</v>
      </c>
      <c r="I167" s="40">
        <f t="shared" si="174"/>
        <v>514693.83999999997</v>
      </c>
      <c r="J167" s="31">
        <f t="shared" si="77"/>
        <v>-306.1600000000326</v>
      </c>
      <c r="K167" s="31">
        <f t="shared" si="169"/>
        <v>99.940551456310672</v>
      </c>
      <c r="L167" s="31"/>
      <c r="M167" s="28"/>
    </row>
    <row r="168" spans="1:13" s="63" customFormat="1" x14ac:dyDescent="0.25">
      <c r="A168" s="18" t="s">
        <v>27</v>
      </c>
      <c r="B168" s="13" t="s">
        <v>227</v>
      </c>
      <c r="C168" s="35"/>
      <c r="D168" s="35"/>
      <c r="E168" s="35">
        <v>300000</v>
      </c>
      <c r="F168" s="34" t="s">
        <v>10</v>
      </c>
      <c r="G168" s="34" t="s">
        <v>10</v>
      </c>
      <c r="H168" s="35">
        <v>300000</v>
      </c>
      <c r="I168" s="35">
        <v>300000</v>
      </c>
      <c r="J168" s="34">
        <f t="shared" ref="J168:J169" si="175">I168-H168</f>
        <v>0</v>
      </c>
      <c r="K168" s="34">
        <f t="shared" ref="K168:K170" si="176">I168/H168*100</f>
        <v>100</v>
      </c>
      <c r="L168" s="34"/>
      <c r="M168" s="36"/>
    </row>
    <row r="169" spans="1:13" s="63" customFormat="1" x14ac:dyDescent="0.25">
      <c r="A169" s="18" t="s">
        <v>54</v>
      </c>
      <c r="B169" s="13" t="s">
        <v>228</v>
      </c>
      <c r="C169" s="35"/>
      <c r="D169" s="35"/>
      <c r="E169" s="35">
        <v>128000</v>
      </c>
      <c r="F169" s="34"/>
      <c r="G169" s="34"/>
      <c r="H169" s="35">
        <v>128000</v>
      </c>
      <c r="I169" s="35">
        <v>128000</v>
      </c>
      <c r="J169" s="34">
        <f t="shared" si="175"/>
        <v>0</v>
      </c>
      <c r="K169" s="34">
        <f t="shared" si="176"/>
        <v>100</v>
      </c>
      <c r="L169" s="34"/>
      <c r="M169" s="36"/>
    </row>
    <row r="170" spans="1:13" s="63" customFormat="1" ht="20.25" thickBot="1" x14ac:dyDescent="0.3">
      <c r="A170" s="18" t="s">
        <v>16</v>
      </c>
      <c r="B170" s="13" t="s">
        <v>229</v>
      </c>
      <c r="C170" s="35"/>
      <c r="D170" s="35"/>
      <c r="E170" s="35">
        <v>87000</v>
      </c>
      <c r="F170" s="34"/>
      <c r="G170" s="34"/>
      <c r="H170" s="35">
        <v>87000</v>
      </c>
      <c r="I170" s="35">
        <v>86693.84</v>
      </c>
      <c r="J170" s="34">
        <f t="shared" si="77"/>
        <v>-306.16000000000349</v>
      </c>
      <c r="K170" s="34">
        <f t="shared" si="176"/>
        <v>99.648091954022988</v>
      </c>
      <c r="L170" s="34"/>
      <c r="M170" s="36"/>
    </row>
    <row r="171" spans="1:13" s="43" customFormat="1" ht="23.25" thickBot="1" x14ac:dyDescent="0.3">
      <c r="A171" s="65" t="s">
        <v>28</v>
      </c>
      <c r="B171" s="12" t="s">
        <v>232</v>
      </c>
      <c r="C171" s="40"/>
      <c r="D171" s="40">
        <f>D172</f>
        <v>145000</v>
      </c>
      <c r="E171" s="40">
        <f>E172</f>
        <v>145000</v>
      </c>
      <c r="F171" s="31"/>
      <c r="G171" s="31"/>
      <c r="H171" s="40">
        <f t="shared" ref="H171:I173" si="177">H172</f>
        <v>145000</v>
      </c>
      <c r="I171" s="40">
        <f t="shared" si="177"/>
        <v>144417</v>
      </c>
      <c r="J171" s="34">
        <f t="shared" si="77"/>
        <v>-583</v>
      </c>
      <c r="K171" s="31">
        <f t="shared" si="169"/>
        <v>99.597931034482755</v>
      </c>
      <c r="L171" s="31"/>
      <c r="M171" s="31"/>
    </row>
    <row r="172" spans="1:13" ht="22.5" x14ac:dyDescent="0.25">
      <c r="A172" s="48" t="s">
        <v>230</v>
      </c>
      <c r="B172" s="12" t="s">
        <v>233</v>
      </c>
      <c r="C172" s="40"/>
      <c r="D172" s="40">
        <f>D173</f>
        <v>145000</v>
      </c>
      <c r="E172" s="40">
        <f>E173</f>
        <v>145000</v>
      </c>
      <c r="F172" s="31"/>
      <c r="G172" s="31"/>
      <c r="H172" s="40">
        <f t="shared" si="177"/>
        <v>145000</v>
      </c>
      <c r="I172" s="40">
        <f t="shared" si="177"/>
        <v>144417</v>
      </c>
      <c r="J172" s="34">
        <f t="shared" si="77"/>
        <v>-583</v>
      </c>
      <c r="K172" s="31">
        <f t="shared" si="169"/>
        <v>99.597931034482755</v>
      </c>
      <c r="L172" s="31"/>
      <c r="M172" s="28"/>
    </row>
    <row r="173" spans="1:13" ht="21.75" x14ac:dyDescent="0.25">
      <c r="A173" s="8" t="s">
        <v>53</v>
      </c>
      <c r="B173" s="12" t="s">
        <v>231</v>
      </c>
      <c r="C173" s="40"/>
      <c r="D173" s="40">
        <v>145000</v>
      </c>
      <c r="E173" s="40">
        <f>E174</f>
        <v>145000</v>
      </c>
      <c r="F173" s="31"/>
      <c r="G173" s="31"/>
      <c r="H173" s="40">
        <f t="shared" si="177"/>
        <v>145000</v>
      </c>
      <c r="I173" s="40">
        <f t="shared" si="177"/>
        <v>144417</v>
      </c>
      <c r="J173" s="34">
        <f t="shared" si="77"/>
        <v>-583</v>
      </c>
      <c r="K173" s="31">
        <f t="shared" si="169"/>
        <v>99.597931034482755</v>
      </c>
      <c r="L173" s="31"/>
      <c r="M173" s="28"/>
    </row>
    <row r="174" spans="1:13" s="63" customFormat="1" ht="19.5" x14ac:dyDescent="0.25">
      <c r="A174" s="18" t="s">
        <v>258</v>
      </c>
      <c r="B174" s="13" t="s">
        <v>293</v>
      </c>
      <c r="C174" s="35"/>
      <c r="D174" s="35"/>
      <c r="E174" s="35">
        <v>145000</v>
      </c>
      <c r="F174" s="34"/>
      <c r="G174" s="34"/>
      <c r="H174" s="35">
        <v>145000</v>
      </c>
      <c r="I174" s="35">
        <v>144417</v>
      </c>
      <c r="J174" s="34">
        <f t="shared" si="77"/>
        <v>-583</v>
      </c>
      <c r="K174" s="31">
        <f t="shared" si="169"/>
        <v>99.597931034482755</v>
      </c>
      <c r="L174" s="34"/>
      <c r="M174" s="36"/>
    </row>
    <row r="175" spans="1:13" ht="33.75" x14ac:dyDescent="0.25">
      <c r="A175" s="48" t="s">
        <v>234</v>
      </c>
      <c r="B175" s="12" t="s">
        <v>235</v>
      </c>
      <c r="C175" s="40"/>
      <c r="D175" s="40">
        <f>D176+D179</f>
        <v>1252000</v>
      </c>
      <c r="E175" s="40">
        <f>E176+E179</f>
        <v>1313799.28</v>
      </c>
      <c r="F175" s="31"/>
      <c r="G175" s="31"/>
      <c r="H175" s="40">
        <f t="shared" ref="H175:I175" si="178">H176+H179</f>
        <v>1313799.28</v>
      </c>
      <c r="I175" s="40">
        <f t="shared" si="178"/>
        <v>1215308.6399999999</v>
      </c>
      <c r="J175" s="34">
        <f t="shared" si="77"/>
        <v>-98490.64000000013</v>
      </c>
      <c r="K175" s="31">
        <f t="shared" si="169"/>
        <v>92.503372356848899</v>
      </c>
      <c r="L175" s="31"/>
      <c r="M175" s="28"/>
    </row>
    <row r="176" spans="1:13" s="43" customFormat="1" ht="22.5" x14ac:dyDescent="0.25">
      <c r="A176" s="55" t="s">
        <v>236</v>
      </c>
      <c r="B176" s="12" t="s">
        <v>237</v>
      </c>
      <c r="C176" s="40"/>
      <c r="D176" s="40">
        <f>D177</f>
        <v>533000</v>
      </c>
      <c r="E176" s="40">
        <f>E177</f>
        <v>594799.28</v>
      </c>
      <c r="F176" s="31"/>
      <c r="G176" s="31"/>
      <c r="H176" s="40">
        <f t="shared" ref="H176:I177" si="179">H177</f>
        <v>594799.28</v>
      </c>
      <c r="I176" s="40">
        <f t="shared" si="179"/>
        <v>497000.3</v>
      </c>
      <c r="J176" s="34">
        <f t="shared" si="77"/>
        <v>-97798.98000000004</v>
      </c>
      <c r="K176" s="31">
        <f t="shared" si="169"/>
        <v>83.557649901660938</v>
      </c>
      <c r="L176" s="31"/>
      <c r="M176" s="31"/>
    </row>
    <row r="177" spans="1:13" ht="21.75" x14ac:dyDescent="0.25">
      <c r="A177" s="8" t="s">
        <v>53</v>
      </c>
      <c r="B177" s="12" t="s">
        <v>238</v>
      </c>
      <c r="C177" s="40"/>
      <c r="D177" s="40">
        <v>533000</v>
      </c>
      <c r="E177" s="40">
        <f>E178</f>
        <v>594799.28</v>
      </c>
      <c r="F177" s="31"/>
      <c r="G177" s="31"/>
      <c r="H177" s="40">
        <f t="shared" si="179"/>
        <v>594799.28</v>
      </c>
      <c r="I177" s="40">
        <f t="shared" si="179"/>
        <v>497000.3</v>
      </c>
      <c r="J177" s="34">
        <f t="shared" si="77"/>
        <v>-97798.98000000004</v>
      </c>
      <c r="K177" s="31">
        <f t="shared" si="169"/>
        <v>83.557649901660938</v>
      </c>
      <c r="L177" s="31"/>
      <c r="M177" s="28"/>
    </row>
    <row r="178" spans="1:13" s="63" customFormat="1" x14ac:dyDescent="0.25">
      <c r="A178" s="18" t="s">
        <v>54</v>
      </c>
      <c r="B178" s="13" t="s">
        <v>290</v>
      </c>
      <c r="C178" s="35"/>
      <c r="D178" s="35"/>
      <c r="E178" s="35">
        <v>594799.28</v>
      </c>
      <c r="F178" s="34"/>
      <c r="G178" s="34"/>
      <c r="H178" s="35">
        <v>594799.28</v>
      </c>
      <c r="I178" s="35">
        <v>497000.3</v>
      </c>
      <c r="J178" s="34">
        <f t="shared" si="77"/>
        <v>-97798.98000000004</v>
      </c>
      <c r="K178" s="31">
        <f t="shared" si="169"/>
        <v>83.557649901660938</v>
      </c>
      <c r="L178" s="34"/>
      <c r="M178" s="36"/>
    </row>
    <row r="179" spans="1:13" s="43" customFormat="1" ht="22.5" x14ac:dyDescent="0.25">
      <c r="A179" s="48" t="s">
        <v>239</v>
      </c>
      <c r="B179" s="12" t="s">
        <v>240</v>
      </c>
      <c r="C179" s="40"/>
      <c r="D179" s="40">
        <f>D180</f>
        <v>719000</v>
      </c>
      <c r="E179" s="40">
        <f>E180</f>
        <v>719000</v>
      </c>
      <c r="F179" s="31"/>
      <c r="G179" s="31"/>
      <c r="H179" s="40">
        <f t="shared" ref="H179:I179" si="180">H180</f>
        <v>719000</v>
      </c>
      <c r="I179" s="40">
        <f t="shared" si="180"/>
        <v>718308.34</v>
      </c>
      <c r="J179" s="34">
        <f t="shared" si="77"/>
        <v>-691.6600000000326</v>
      </c>
      <c r="K179" s="31">
        <f t="shared" si="169"/>
        <v>99.903802503477053</v>
      </c>
      <c r="L179" s="31"/>
      <c r="M179" s="31"/>
    </row>
    <row r="180" spans="1:13" s="43" customFormat="1" ht="21.75" x14ac:dyDescent="0.25">
      <c r="A180" s="8" t="s">
        <v>53</v>
      </c>
      <c r="B180" s="12" t="s">
        <v>241</v>
      </c>
      <c r="C180" s="39"/>
      <c r="D180" s="39">
        <v>719000</v>
      </c>
      <c r="E180" s="39">
        <f>E181+E182</f>
        <v>719000</v>
      </c>
      <c r="F180" s="31"/>
      <c r="G180" s="31"/>
      <c r="H180" s="39">
        <f t="shared" ref="H180:I180" si="181">H181+H182</f>
        <v>719000</v>
      </c>
      <c r="I180" s="39">
        <f t="shared" si="181"/>
        <v>718308.34</v>
      </c>
      <c r="J180" s="34">
        <f t="shared" si="77"/>
        <v>-691.6600000000326</v>
      </c>
      <c r="K180" s="31">
        <f t="shared" si="169"/>
        <v>99.903802503477053</v>
      </c>
      <c r="L180" s="28"/>
      <c r="M180" s="28"/>
    </row>
    <row r="181" spans="1:13" s="63" customFormat="1" x14ac:dyDescent="0.25">
      <c r="A181" s="18" t="s">
        <v>54</v>
      </c>
      <c r="B181" s="13" t="s">
        <v>291</v>
      </c>
      <c r="C181" s="32"/>
      <c r="D181" s="32"/>
      <c r="E181" s="32">
        <v>606000</v>
      </c>
      <c r="F181" s="34"/>
      <c r="G181" s="34"/>
      <c r="H181" s="32">
        <v>606000</v>
      </c>
      <c r="I181" s="32">
        <v>605864.84</v>
      </c>
      <c r="J181" s="34">
        <f t="shared" si="77"/>
        <v>-135.1600000000326</v>
      </c>
      <c r="K181" s="31">
        <f t="shared" si="169"/>
        <v>99.977696369636959</v>
      </c>
      <c r="L181" s="36"/>
      <c r="M181" s="36"/>
    </row>
    <row r="182" spans="1:13" s="63" customFormat="1" ht="19.5" x14ac:dyDescent="0.25">
      <c r="A182" s="18" t="s">
        <v>16</v>
      </c>
      <c r="B182" s="13" t="s">
        <v>292</v>
      </c>
      <c r="C182" s="32"/>
      <c r="D182" s="32"/>
      <c r="E182" s="32">
        <v>113000</v>
      </c>
      <c r="F182" s="34"/>
      <c r="G182" s="34"/>
      <c r="H182" s="32">
        <v>113000</v>
      </c>
      <c r="I182" s="32">
        <v>112443.5</v>
      </c>
      <c r="J182" s="34">
        <f t="shared" si="77"/>
        <v>-556.5</v>
      </c>
      <c r="K182" s="31">
        <f t="shared" si="169"/>
        <v>99.507522123893807</v>
      </c>
      <c r="L182" s="36"/>
      <c r="M182" s="36"/>
    </row>
    <row r="183" spans="1:13" x14ac:dyDescent="0.25">
      <c r="A183" s="14" t="s">
        <v>32</v>
      </c>
      <c r="B183" s="10" t="s">
        <v>243</v>
      </c>
      <c r="C183" s="38">
        <f>C185</f>
        <v>60770</v>
      </c>
      <c r="D183" s="38">
        <f>D186</f>
        <v>66067</v>
      </c>
      <c r="E183" s="38">
        <f>E186</f>
        <v>66067</v>
      </c>
      <c r="F183" s="28">
        <f t="shared" ref="F183:F188" si="182">E183-D183</f>
        <v>0</v>
      </c>
      <c r="G183" s="28">
        <f t="shared" ref="G183:G188" si="183">E183/D183*100</f>
        <v>100</v>
      </c>
      <c r="H183" s="38">
        <f>H186</f>
        <v>66067</v>
      </c>
      <c r="I183" s="38">
        <f>I186</f>
        <v>66067</v>
      </c>
      <c r="J183" s="28">
        <f t="shared" si="77"/>
        <v>0</v>
      </c>
      <c r="K183" s="28">
        <f t="shared" si="169"/>
        <v>100</v>
      </c>
      <c r="L183" s="28">
        <f t="shared" si="170"/>
        <v>5297</v>
      </c>
      <c r="M183" s="28">
        <f t="shared" si="171"/>
        <v>108.71647194339312</v>
      </c>
    </row>
    <row r="184" spans="1:13" x14ac:dyDescent="0.25">
      <c r="A184" s="83" t="s">
        <v>299</v>
      </c>
      <c r="B184" s="10"/>
      <c r="C184" s="38">
        <f>C183/C10*100</f>
        <v>0.20655241877256797</v>
      </c>
      <c r="D184" s="38">
        <f t="shared" ref="D184:E184" si="184">D183/D10*100</f>
        <v>0.13570917360465773</v>
      </c>
      <c r="E184" s="38">
        <f t="shared" si="184"/>
        <v>0.13570917405067717</v>
      </c>
      <c r="F184" s="28"/>
      <c r="G184" s="28"/>
      <c r="H184" s="38">
        <f t="shared" ref="H184" si="185">H183/H10*100</f>
        <v>0.13570917405067717</v>
      </c>
      <c r="I184" s="38">
        <f t="shared" ref="I184" si="186">I183/I10*100</f>
        <v>0.14373558897177349</v>
      </c>
      <c r="J184" s="28">
        <f t="shared" ref="J184:J185" si="187">I184-H184</f>
        <v>8.0264149210963198E-3</v>
      </c>
      <c r="K184" s="28">
        <f t="shared" ref="K184:K185" si="188">I184/H184*100</f>
        <v>105.91442323427526</v>
      </c>
      <c r="L184" s="28">
        <f t="shared" ref="L184:L185" si="189">I184-C184</f>
        <v>-6.2816829800794477E-2</v>
      </c>
      <c r="M184" s="28">
        <f t="shared" ref="M184:M185" si="190">I184/C184*100</f>
        <v>69.587947614420713</v>
      </c>
    </row>
    <row r="185" spans="1:13" x14ac:dyDescent="0.25">
      <c r="A185" s="66" t="s">
        <v>242</v>
      </c>
      <c r="B185" s="10" t="s">
        <v>85</v>
      </c>
      <c r="C185" s="38">
        <v>60770</v>
      </c>
      <c r="D185" s="38">
        <f>D186</f>
        <v>66067</v>
      </c>
      <c r="E185" s="38"/>
      <c r="F185" s="28"/>
      <c r="G185" s="28"/>
      <c r="H185" s="38">
        <f t="shared" ref="H185:I185" si="191">H186</f>
        <v>66067</v>
      </c>
      <c r="I185" s="38">
        <f t="shared" si="191"/>
        <v>66067</v>
      </c>
      <c r="J185" s="28">
        <f t="shared" si="187"/>
        <v>0</v>
      </c>
      <c r="K185" s="28">
        <f t="shared" si="188"/>
        <v>100</v>
      </c>
      <c r="L185" s="28">
        <f t="shared" si="189"/>
        <v>5297</v>
      </c>
      <c r="M185" s="28">
        <f t="shared" si="190"/>
        <v>108.71647194339312</v>
      </c>
    </row>
    <row r="186" spans="1:13" ht="105.75" x14ac:dyDescent="0.25">
      <c r="A186" s="11" t="s">
        <v>68</v>
      </c>
      <c r="B186" s="12" t="s">
        <v>244</v>
      </c>
      <c r="C186" s="41"/>
      <c r="D186" s="41">
        <f t="shared" ref="D186:E186" si="192">D188</f>
        <v>66067</v>
      </c>
      <c r="E186" s="41">
        <f t="shared" si="192"/>
        <v>66067</v>
      </c>
      <c r="F186" s="31">
        <f t="shared" si="182"/>
        <v>0</v>
      </c>
      <c r="G186" s="31">
        <f t="shared" si="183"/>
        <v>100</v>
      </c>
      <c r="H186" s="41">
        <f t="shared" ref="H186:I186" si="193">H188</f>
        <v>66067</v>
      </c>
      <c r="I186" s="41">
        <f t="shared" si="193"/>
        <v>66067</v>
      </c>
      <c r="J186" s="31">
        <f t="shared" si="77"/>
        <v>0</v>
      </c>
      <c r="K186" s="31">
        <f t="shared" si="169"/>
        <v>100</v>
      </c>
      <c r="L186" s="28"/>
      <c r="M186" s="28"/>
    </row>
    <row r="187" spans="1:13" x14ac:dyDescent="0.25">
      <c r="A187" s="11" t="s">
        <v>34</v>
      </c>
      <c r="B187" s="12" t="s">
        <v>245</v>
      </c>
      <c r="C187" s="41"/>
      <c r="D187" s="41">
        <v>66067</v>
      </c>
      <c r="E187" s="41">
        <f>E188</f>
        <v>66067</v>
      </c>
      <c r="F187" s="31">
        <f t="shared" ref="F187" si="194">E187-D187</f>
        <v>0</v>
      </c>
      <c r="G187" s="31">
        <f t="shared" ref="G187" si="195">E187/D187*100</f>
        <v>100</v>
      </c>
      <c r="H187" s="41">
        <f t="shared" ref="H187:I187" si="196">H188</f>
        <v>66067</v>
      </c>
      <c r="I187" s="41">
        <f t="shared" si="196"/>
        <v>66067</v>
      </c>
      <c r="J187" s="31">
        <f t="shared" ref="J187" si="197">I187-H187</f>
        <v>0</v>
      </c>
      <c r="K187" s="31">
        <f t="shared" ref="K187" si="198">I187/H187*100</f>
        <v>100</v>
      </c>
      <c r="L187" s="28"/>
      <c r="M187" s="28"/>
    </row>
    <row r="188" spans="1:13" s="63" customFormat="1" ht="24" customHeight="1" x14ac:dyDescent="0.25">
      <c r="A188" s="9" t="s">
        <v>295</v>
      </c>
      <c r="B188" s="13" t="s">
        <v>294</v>
      </c>
      <c r="C188" s="77"/>
      <c r="D188" s="77">
        <v>66067</v>
      </c>
      <c r="E188" s="77">
        <v>66067</v>
      </c>
      <c r="F188" s="34">
        <f t="shared" si="182"/>
        <v>0</v>
      </c>
      <c r="G188" s="34">
        <f t="shared" si="183"/>
        <v>100</v>
      </c>
      <c r="H188" s="77">
        <v>66067</v>
      </c>
      <c r="I188" s="77">
        <v>66067</v>
      </c>
      <c r="J188" s="34">
        <f t="shared" si="77"/>
        <v>0</v>
      </c>
      <c r="K188" s="34">
        <f t="shared" si="169"/>
        <v>100</v>
      </c>
      <c r="L188" s="36"/>
      <c r="M188" s="36"/>
    </row>
    <row r="190" spans="1:13" x14ac:dyDescent="0.25">
      <c r="A190" s="2" t="s">
        <v>89</v>
      </c>
    </row>
    <row r="191" spans="1:13" x14ac:dyDescent="0.25">
      <c r="A191" s="2" t="s">
        <v>30</v>
      </c>
      <c r="L191" s="2" t="s">
        <v>90</v>
      </c>
    </row>
    <row r="192" spans="1:13" x14ac:dyDescent="0.25">
      <c r="A192" s="2" t="s">
        <v>86</v>
      </c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x14ac:dyDescent="0.25">
      <c r="A193" s="2" t="s">
        <v>30</v>
      </c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 t="s">
        <v>31</v>
      </c>
      <c r="M193" s="2"/>
    </row>
  </sheetData>
  <mergeCells count="15">
    <mergeCell ref="A2:M2"/>
    <mergeCell ref="A3:M3"/>
    <mergeCell ref="A5:A8"/>
    <mergeCell ref="B5:B8"/>
    <mergeCell ref="C5:C8"/>
    <mergeCell ref="D5:E5"/>
    <mergeCell ref="F5:G5"/>
    <mergeCell ref="H5:H8"/>
    <mergeCell ref="I5:I8"/>
    <mergeCell ref="J5:M5"/>
    <mergeCell ref="D6:D8"/>
    <mergeCell ref="E6:E8"/>
    <mergeCell ref="F6:G6"/>
    <mergeCell ref="J6:K6"/>
    <mergeCell ref="L6:M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48"/>
  <sheetViews>
    <sheetView workbookViewId="0">
      <selection sqref="A1:L53"/>
    </sheetView>
  </sheetViews>
  <sheetFormatPr defaultRowHeight="15" x14ac:dyDescent="0.25"/>
  <cols>
    <col min="244" max="244" width="32.42578125" customWidth="1"/>
    <col min="245" max="245" width="19.85546875" customWidth="1"/>
    <col min="246" max="246" width="14.42578125" customWidth="1"/>
    <col min="247" max="247" width="15.42578125" customWidth="1"/>
    <col min="248" max="248" width="12.42578125" customWidth="1"/>
    <col min="249" max="249" width="12.5703125" customWidth="1"/>
    <col min="250" max="250" width="14.7109375" customWidth="1"/>
    <col min="251" max="251" width="16.28515625" customWidth="1"/>
    <col min="252" max="252" width="11.85546875" customWidth="1"/>
    <col min="253" max="253" width="15.42578125" customWidth="1"/>
    <col min="254" max="254" width="14.85546875" customWidth="1"/>
    <col min="500" max="500" width="32.42578125" customWidth="1"/>
    <col min="501" max="501" width="19.85546875" customWidth="1"/>
    <col min="502" max="502" width="14.42578125" customWidth="1"/>
    <col min="503" max="503" width="15.42578125" customWidth="1"/>
    <col min="504" max="504" width="12.42578125" customWidth="1"/>
    <col min="505" max="505" width="12.5703125" customWidth="1"/>
    <col min="506" max="506" width="14.7109375" customWidth="1"/>
    <col min="507" max="507" width="16.28515625" customWidth="1"/>
    <col min="508" max="508" width="11.85546875" customWidth="1"/>
    <col min="509" max="509" width="15.42578125" customWidth="1"/>
    <col min="510" max="510" width="14.85546875" customWidth="1"/>
    <col min="756" max="756" width="32.42578125" customWidth="1"/>
    <col min="757" max="757" width="19.85546875" customWidth="1"/>
    <col min="758" max="758" width="14.42578125" customWidth="1"/>
    <col min="759" max="759" width="15.42578125" customWidth="1"/>
    <col min="760" max="760" width="12.42578125" customWidth="1"/>
    <col min="761" max="761" width="12.5703125" customWidth="1"/>
    <col min="762" max="762" width="14.7109375" customWidth="1"/>
    <col min="763" max="763" width="16.28515625" customWidth="1"/>
    <col min="764" max="764" width="11.85546875" customWidth="1"/>
    <col min="765" max="765" width="15.42578125" customWidth="1"/>
    <col min="766" max="766" width="14.85546875" customWidth="1"/>
    <col min="1012" max="1012" width="32.42578125" customWidth="1"/>
    <col min="1013" max="1013" width="19.85546875" customWidth="1"/>
    <col min="1014" max="1014" width="14.42578125" customWidth="1"/>
    <col min="1015" max="1015" width="15.42578125" customWidth="1"/>
    <col min="1016" max="1016" width="12.42578125" customWidth="1"/>
    <col min="1017" max="1017" width="12.5703125" customWidth="1"/>
    <col min="1018" max="1018" width="14.7109375" customWidth="1"/>
    <col min="1019" max="1019" width="16.28515625" customWidth="1"/>
    <col min="1020" max="1020" width="11.85546875" customWidth="1"/>
    <col min="1021" max="1021" width="15.42578125" customWidth="1"/>
    <col min="1022" max="1022" width="14.85546875" customWidth="1"/>
    <col min="1268" max="1268" width="32.42578125" customWidth="1"/>
    <col min="1269" max="1269" width="19.85546875" customWidth="1"/>
    <col min="1270" max="1270" width="14.42578125" customWidth="1"/>
    <col min="1271" max="1271" width="15.42578125" customWidth="1"/>
    <col min="1272" max="1272" width="12.42578125" customWidth="1"/>
    <col min="1273" max="1273" width="12.5703125" customWidth="1"/>
    <col min="1274" max="1274" width="14.7109375" customWidth="1"/>
    <col min="1275" max="1275" width="16.28515625" customWidth="1"/>
    <col min="1276" max="1276" width="11.85546875" customWidth="1"/>
    <col min="1277" max="1277" width="15.42578125" customWidth="1"/>
    <col min="1278" max="1278" width="14.85546875" customWidth="1"/>
    <col min="1524" max="1524" width="32.42578125" customWidth="1"/>
    <col min="1525" max="1525" width="19.85546875" customWidth="1"/>
    <col min="1526" max="1526" width="14.42578125" customWidth="1"/>
    <col min="1527" max="1527" width="15.42578125" customWidth="1"/>
    <col min="1528" max="1528" width="12.42578125" customWidth="1"/>
    <col min="1529" max="1529" width="12.5703125" customWidth="1"/>
    <col min="1530" max="1530" width="14.7109375" customWidth="1"/>
    <col min="1531" max="1531" width="16.28515625" customWidth="1"/>
    <col min="1532" max="1532" width="11.85546875" customWidth="1"/>
    <col min="1533" max="1533" width="15.42578125" customWidth="1"/>
    <col min="1534" max="1534" width="14.85546875" customWidth="1"/>
    <col min="1780" max="1780" width="32.42578125" customWidth="1"/>
    <col min="1781" max="1781" width="19.85546875" customWidth="1"/>
    <col min="1782" max="1782" width="14.42578125" customWidth="1"/>
    <col min="1783" max="1783" width="15.42578125" customWidth="1"/>
    <col min="1784" max="1784" width="12.42578125" customWidth="1"/>
    <col min="1785" max="1785" width="12.5703125" customWidth="1"/>
    <col min="1786" max="1786" width="14.7109375" customWidth="1"/>
    <col min="1787" max="1787" width="16.28515625" customWidth="1"/>
    <col min="1788" max="1788" width="11.85546875" customWidth="1"/>
    <col min="1789" max="1789" width="15.42578125" customWidth="1"/>
    <col min="1790" max="1790" width="14.85546875" customWidth="1"/>
    <col min="2036" max="2036" width="32.42578125" customWidth="1"/>
    <col min="2037" max="2037" width="19.85546875" customWidth="1"/>
    <col min="2038" max="2038" width="14.42578125" customWidth="1"/>
    <col min="2039" max="2039" width="15.42578125" customWidth="1"/>
    <col min="2040" max="2040" width="12.42578125" customWidth="1"/>
    <col min="2041" max="2041" width="12.5703125" customWidth="1"/>
    <col min="2042" max="2042" width="14.7109375" customWidth="1"/>
    <col min="2043" max="2043" width="16.28515625" customWidth="1"/>
    <col min="2044" max="2044" width="11.85546875" customWidth="1"/>
    <col min="2045" max="2045" width="15.42578125" customWidth="1"/>
    <col min="2046" max="2046" width="14.85546875" customWidth="1"/>
    <col min="2292" max="2292" width="32.42578125" customWidth="1"/>
    <col min="2293" max="2293" width="19.85546875" customWidth="1"/>
    <col min="2294" max="2294" width="14.42578125" customWidth="1"/>
    <col min="2295" max="2295" width="15.42578125" customWidth="1"/>
    <col min="2296" max="2296" width="12.42578125" customWidth="1"/>
    <col min="2297" max="2297" width="12.5703125" customWidth="1"/>
    <col min="2298" max="2298" width="14.7109375" customWidth="1"/>
    <col min="2299" max="2299" width="16.28515625" customWidth="1"/>
    <col min="2300" max="2300" width="11.85546875" customWidth="1"/>
    <col min="2301" max="2301" width="15.42578125" customWidth="1"/>
    <col min="2302" max="2302" width="14.85546875" customWidth="1"/>
    <col min="2548" max="2548" width="32.42578125" customWidth="1"/>
    <col min="2549" max="2549" width="19.85546875" customWidth="1"/>
    <col min="2550" max="2550" width="14.42578125" customWidth="1"/>
    <col min="2551" max="2551" width="15.42578125" customWidth="1"/>
    <col min="2552" max="2552" width="12.42578125" customWidth="1"/>
    <col min="2553" max="2553" width="12.5703125" customWidth="1"/>
    <col min="2554" max="2554" width="14.7109375" customWidth="1"/>
    <col min="2555" max="2555" width="16.28515625" customWidth="1"/>
    <col min="2556" max="2556" width="11.85546875" customWidth="1"/>
    <col min="2557" max="2557" width="15.42578125" customWidth="1"/>
    <col min="2558" max="2558" width="14.85546875" customWidth="1"/>
    <col min="2804" max="2804" width="32.42578125" customWidth="1"/>
    <col min="2805" max="2805" width="19.85546875" customWidth="1"/>
    <col min="2806" max="2806" width="14.42578125" customWidth="1"/>
    <col min="2807" max="2807" width="15.42578125" customWidth="1"/>
    <col min="2808" max="2808" width="12.42578125" customWidth="1"/>
    <col min="2809" max="2809" width="12.5703125" customWidth="1"/>
    <col min="2810" max="2810" width="14.7109375" customWidth="1"/>
    <col min="2811" max="2811" width="16.28515625" customWidth="1"/>
    <col min="2812" max="2812" width="11.85546875" customWidth="1"/>
    <col min="2813" max="2813" width="15.42578125" customWidth="1"/>
    <col min="2814" max="2814" width="14.85546875" customWidth="1"/>
    <col min="3060" max="3060" width="32.42578125" customWidth="1"/>
    <col min="3061" max="3061" width="19.85546875" customWidth="1"/>
    <col min="3062" max="3062" width="14.42578125" customWidth="1"/>
    <col min="3063" max="3063" width="15.42578125" customWidth="1"/>
    <col min="3064" max="3064" width="12.42578125" customWidth="1"/>
    <col min="3065" max="3065" width="12.5703125" customWidth="1"/>
    <col min="3066" max="3066" width="14.7109375" customWidth="1"/>
    <col min="3067" max="3067" width="16.28515625" customWidth="1"/>
    <col min="3068" max="3068" width="11.85546875" customWidth="1"/>
    <col min="3069" max="3069" width="15.42578125" customWidth="1"/>
    <col min="3070" max="3070" width="14.85546875" customWidth="1"/>
    <col min="3316" max="3316" width="32.42578125" customWidth="1"/>
    <col min="3317" max="3317" width="19.85546875" customWidth="1"/>
    <col min="3318" max="3318" width="14.42578125" customWidth="1"/>
    <col min="3319" max="3319" width="15.42578125" customWidth="1"/>
    <col min="3320" max="3320" width="12.42578125" customWidth="1"/>
    <col min="3321" max="3321" width="12.5703125" customWidth="1"/>
    <col min="3322" max="3322" width="14.7109375" customWidth="1"/>
    <col min="3323" max="3323" width="16.28515625" customWidth="1"/>
    <col min="3324" max="3324" width="11.85546875" customWidth="1"/>
    <col min="3325" max="3325" width="15.42578125" customWidth="1"/>
    <col min="3326" max="3326" width="14.85546875" customWidth="1"/>
    <col min="3572" max="3572" width="32.42578125" customWidth="1"/>
    <col min="3573" max="3573" width="19.85546875" customWidth="1"/>
    <col min="3574" max="3574" width="14.42578125" customWidth="1"/>
    <col min="3575" max="3575" width="15.42578125" customWidth="1"/>
    <col min="3576" max="3576" width="12.42578125" customWidth="1"/>
    <col min="3577" max="3577" width="12.5703125" customWidth="1"/>
    <col min="3578" max="3578" width="14.7109375" customWidth="1"/>
    <col min="3579" max="3579" width="16.28515625" customWidth="1"/>
    <col min="3580" max="3580" width="11.85546875" customWidth="1"/>
    <col min="3581" max="3581" width="15.42578125" customWidth="1"/>
    <col min="3582" max="3582" width="14.85546875" customWidth="1"/>
    <col min="3828" max="3828" width="32.42578125" customWidth="1"/>
    <col min="3829" max="3829" width="19.85546875" customWidth="1"/>
    <col min="3830" max="3830" width="14.42578125" customWidth="1"/>
    <col min="3831" max="3831" width="15.42578125" customWidth="1"/>
    <col min="3832" max="3832" width="12.42578125" customWidth="1"/>
    <col min="3833" max="3833" width="12.5703125" customWidth="1"/>
    <col min="3834" max="3834" width="14.7109375" customWidth="1"/>
    <col min="3835" max="3835" width="16.28515625" customWidth="1"/>
    <col min="3836" max="3836" width="11.85546875" customWidth="1"/>
    <col min="3837" max="3837" width="15.42578125" customWidth="1"/>
    <col min="3838" max="3838" width="14.85546875" customWidth="1"/>
    <col min="4084" max="4084" width="32.42578125" customWidth="1"/>
    <col min="4085" max="4085" width="19.85546875" customWidth="1"/>
    <col min="4086" max="4086" width="14.42578125" customWidth="1"/>
    <col min="4087" max="4087" width="15.42578125" customWidth="1"/>
    <col min="4088" max="4088" width="12.42578125" customWidth="1"/>
    <col min="4089" max="4089" width="12.5703125" customWidth="1"/>
    <col min="4090" max="4090" width="14.7109375" customWidth="1"/>
    <col min="4091" max="4091" width="16.28515625" customWidth="1"/>
    <col min="4092" max="4092" width="11.85546875" customWidth="1"/>
    <col min="4093" max="4093" width="15.42578125" customWidth="1"/>
    <col min="4094" max="4094" width="14.85546875" customWidth="1"/>
    <col min="4340" max="4340" width="32.42578125" customWidth="1"/>
    <col min="4341" max="4341" width="19.85546875" customWidth="1"/>
    <col min="4342" max="4342" width="14.42578125" customWidth="1"/>
    <col min="4343" max="4343" width="15.42578125" customWidth="1"/>
    <col min="4344" max="4344" width="12.42578125" customWidth="1"/>
    <col min="4345" max="4345" width="12.5703125" customWidth="1"/>
    <col min="4346" max="4346" width="14.7109375" customWidth="1"/>
    <col min="4347" max="4347" width="16.28515625" customWidth="1"/>
    <col min="4348" max="4348" width="11.85546875" customWidth="1"/>
    <col min="4349" max="4349" width="15.42578125" customWidth="1"/>
    <col min="4350" max="4350" width="14.85546875" customWidth="1"/>
    <col min="4596" max="4596" width="32.42578125" customWidth="1"/>
    <col min="4597" max="4597" width="19.85546875" customWidth="1"/>
    <col min="4598" max="4598" width="14.42578125" customWidth="1"/>
    <col min="4599" max="4599" width="15.42578125" customWidth="1"/>
    <col min="4600" max="4600" width="12.42578125" customWidth="1"/>
    <col min="4601" max="4601" width="12.5703125" customWidth="1"/>
    <col min="4602" max="4602" width="14.7109375" customWidth="1"/>
    <col min="4603" max="4603" width="16.28515625" customWidth="1"/>
    <col min="4604" max="4604" width="11.85546875" customWidth="1"/>
    <col min="4605" max="4605" width="15.42578125" customWidth="1"/>
    <col min="4606" max="4606" width="14.85546875" customWidth="1"/>
    <col min="4852" max="4852" width="32.42578125" customWidth="1"/>
    <col min="4853" max="4853" width="19.85546875" customWidth="1"/>
    <col min="4854" max="4854" width="14.42578125" customWidth="1"/>
    <col min="4855" max="4855" width="15.42578125" customWidth="1"/>
    <col min="4856" max="4856" width="12.42578125" customWidth="1"/>
    <col min="4857" max="4857" width="12.5703125" customWidth="1"/>
    <col min="4858" max="4858" width="14.7109375" customWidth="1"/>
    <col min="4859" max="4859" width="16.28515625" customWidth="1"/>
    <col min="4860" max="4860" width="11.85546875" customWidth="1"/>
    <col min="4861" max="4861" width="15.42578125" customWidth="1"/>
    <col min="4862" max="4862" width="14.85546875" customWidth="1"/>
    <col min="5108" max="5108" width="32.42578125" customWidth="1"/>
    <col min="5109" max="5109" width="19.85546875" customWidth="1"/>
    <col min="5110" max="5110" width="14.42578125" customWidth="1"/>
    <col min="5111" max="5111" width="15.42578125" customWidth="1"/>
    <col min="5112" max="5112" width="12.42578125" customWidth="1"/>
    <col min="5113" max="5113" width="12.5703125" customWidth="1"/>
    <col min="5114" max="5114" width="14.7109375" customWidth="1"/>
    <col min="5115" max="5115" width="16.28515625" customWidth="1"/>
    <col min="5116" max="5116" width="11.85546875" customWidth="1"/>
    <col min="5117" max="5117" width="15.42578125" customWidth="1"/>
    <col min="5118" max="5118" width="14.85546875" customWidth="1"/>
    <col min="5364" max="5364" width="32.42578125" customWidth="1"/>
    <col min="5365" max="5365" width="19.85546875" customWidth="1"/>
    <col min="5366" max="5366" width="14.42578125" customWidth="1"/>
    <col min="5367" max="5367" width="15.42578125" customWidth="1"/>
    <col min="5368" max="5368" width="12.42578125" customWidth="1"/>
    <col min="5369" max="5369" width="12.5703125" customWidth="1"/>
    <col min="5370" max="5370" width="14.7109375" customWidth="1"/>
    <col min="5371" max="5371" width="16.28515625" customWidth="1"/>
    <col min="5372" max="5372" width="11.85546875" customWidth="1"/>
    <col min="5373" max="5373" width="15.42578125" customWidth="1"/>
    <col min="5374" max="5374" width="14.85546875" customWidth="1"/>
    <col min="5620" max="5620" width="32.42578125" customWidth="1"/>
    <col min="5621" max="5621" width="19.85546875" customWidth="1"/>
    <col min="5622" max="5622" width="14.42578125" customWidth="1"/>
    <col min="5623" max="5623" width="15.42578125" customWidth="1"/>
    <col min="5624" max="5624" width="12.42578125" customWidth="1"/>
    <col min="5625" max="5625" width="12.5703125" customWidth="1"/>
    <col min="5626" max="5626" width="14.7109375" customWidth="1"/>
    <col min="5627" max="5627" width="16.28515625" customWidth="1"/>
    <col min="5628" max="5628" width="11.85546875" customWidth="1"/>
    <col min="5629" max="5629" width="15.42578125" customWidth="1"/>
    <col min="5630" max="5630" width="14.85546875" customWidth="1"/>
    <col min="5876" max="5876" width="32.42578125" customWidth="1"/>
    <col min="5877" max="5877" width="19.85546875" customWidth="1"/>
    <col min="5878" max="5878" width="14.42578125" customWidth="1"/>
    <col min="5879" max="5879" width="15.42578125" customWidth="1"/>
    <col min="5880" max="5880" width="12.42578125" customWidth="1"/>
    <col min="5881" max="5881" width="12.5703125" customWidth="1"/>
    <col min="5882" max="5882" width="14.7109375" customWidth="1"/>
    <col min="5883" max="5883" width="16.28515625" customWidth="1"/>
    <col min="5884" max="5884" width="11.85546875" customWidth="1"/>
    <col min="5885" max="5885" width="15.42578125" customWidth="1"/>
    <col min="5886" max="5886" width="14.85546875" customWidth="1"/>
    <col min="6132" max="6132" width="32.42578125" customWidth="1"/>
    <col min="6133" max="6133" width="19.85546875" customWidth="1"/>
    <col min="6134" max="6134" width="14.42578125" customWidth="1"/>
    <col min="6135" max="6135" width="15.42578125" customWidth="1"/>
    <col min="6136" max="6136" width="12.42578125" customWidth="1"/>
    <col min="6137" max="6137" width="12.5703125" customWidth="1"/>
    <col min="6138" max="6138" width="14.7109375" customWidth="1"/>
    <col min="6139" max="6139" width="16.28515625" customWidth="1"/>
    <col min="6140" max="6140" width="11.85546875" customWidth="1"/>
    <col min="6141" max="6141" width="15.42578125" customWidth="1"/>
    <col min="6142" max="6142" width="14.85546875" customWidth="1"/>
    <col min="6388" max="6388" width="32.42578125" customWidth="1"/>
    <col min="6389" max="6389" width="19.85546875" customWidth="1"/>
    <col min="6390" max="6390" width="14.42578125" customWidth="1"/>
    <col min="6391" max="6391" width="15.42578125" customWidth="1"/>
    <col min="6392" max="6392" width="12.42578125" customWidth="1"/>
    <col min="6393" max="6393" width="12.5703125" customWidth="1"/>
    <col min="6394" max="6394" width="14.7109375" customWidth="1"/>
    <col min="6395" max="6395" width="16.28515625" customWidth="1"/>
    <col min="6396" max="6396" width="11.85546875" customWidth="1"/>
    <col min="6397" max="6397" width="15.42578125" customWidth="1"/>
    <col min="6398" max="6398" width="14.85546875" customWidth="1"/>
    <col min="6644" max="6644" width="32.42578125" customWidth="1"/>
    <col min="6645" max="6645" width="19.85546875" customWidth="1"/>
    <col min="6646" max="6646" width="14.42578125" customWidth="1"/>
    <col min="6647" max="6647" width="15.42578125" customWidth="1"/>
    <col min="6648" max="6648" width="12.42578125" customWidth="1"/>
    <col min="6649" max="6649" width="12.5703125" customWidth="1"/>
    <col min="6650" max="6650" width="14.7109375" customWidth="1"/>
    <col min="6651" max="6651" width="16.28515625" customWidth="1"/>
    <col min="6652" max="6652" width="11.85546875" customWidth="1"/>
    <col min="6653" max="6653" width="15.42578125" customWidth="1"/>
    <col min="6654" max="6654" width="14.85546875" customWidth="1"/>
    <col min="6900" max="6900" width="32.42578125" customWidth="1"/>
    <col min="6901" max="6901" width="19.85546875" customWidth="1"/>
    <col min="6902" max="6902" width="14.42578125" customWidth="1"/>
    <col min="6903" max="6903" width="15.42578125" customWidth="1"/>
    <col min="6904" max="6904" width="12.42578125" customWidth="1"/>
    <col min="6905" max="6905" width="12.5703125" customWidth="1"/>
    <col min="6906" max="6906" width="14.7109375" customWidth="1"/>
    <col min="6907" max="6907" width="16.28515625" customWidth="1"/>
    <col min="6908" max="6908" width="11.85546875" customWidth="1"/>
    <col min="6909" max="6909" width="15.42578125" customWidth="1"/>
    <col min="6910" max="6910" width="14.85546875" customWidth="1"/>
    <col min="7156" max="7156" width="32.42578125" customWidth="1"/>
    <col min="7157" max="7157" width="19.85546875" customWidth="1"/>
    <col min="7158" max="7158" width="14.42578125" customWidth="1"/>
    <col min="7159" max="7159" width="15.42578125" customWidth="1"/>
    <col min="7160" max="7160" width="12.42578125" customWidth="1"/>
    <col min="7161" max="7161" width="12.5703125" customWidth="1"/>
    <col min="7162" max="7162" width="14.7109375" customWidth="1"/>
    <col min="7163" max="7163" width="16.28515625" customWidth="1"/>
    <col min="7164" max="7164" width="11.85546875" customWidth="1"/>
    <col min="7165" max="7165" width="15.42578125" customWidth="1"/>
    <col min="7166" max="7166" width="14.85546875" customWidth="1"/>
    <col min="7412" max="7412" width="32.42578125" customWidth="1"/>
    <col min="7413" max="7413" width="19.85546875" customWidth="1"/>
    <col min="7414" max="7414" width="14.42578125" customWidth="1"/>
    <col min="7415" max="7415" width="15.42578125" customWidth="1"/>
    <col min="7416" max="7416" width="12.42578125" customWidth="1"/>
    <col min="7417" max="7417" width="12.5703125" customWidth="1"/>
    <col min="7418" max="7418" width="14.7109375" customWidth="1"/>
    <col min="7419" max="7419" width="16.28515625" customWidth="1"/>
    <col min="7420" max="7420" width="11.85546875" customWidth="1"/>
    <col min="7421" max="7421" width="15.42578125" customWidth="1"/>
    <col min="7422" max="7422" width="14.85546875" customWidth="1"/>
    <col min="7668" max="7668" width="32.42578125" customWidth="1"/>
    <col min="7669" max="7669" width="19.85546875" customWidth="1"/>
    <col min="7670" max="7670" width="14.42578125" customWidth="1"/>
    <col min="7671" max="7671" width="15.42578125" customWidth="1"/>
    <col min="7672" max="7672" width="12.42578125" customWidth="1"/>
    <col min="7673" max="7673" width="12.5703125" customWidth="1"/>
    <col min="7674" max="7674" width="14.7109375" customWidth="1"/>
    <col min="7675" max="7675" width="16.28515625" customWidth="1"/>
    <col min="7676" max="7676" width="11.85546875" customWidth="1"/>
    <col min="7677" max="7677" width="15.42578125" customWidth="1"/>
    <col min="7678" max="7678" width="14.85546875" customWidth="1"/>
    <col min="7924" max="7924" width="32.42578125" customWidth="1"/>
    <col min="7925" max="7925" width="19.85546875" customWidth="1"/>
    <col min="7926" max="7926" width="14.42578125" customWidth="1"/>
    <col min="7927" max="7927" width="15.42578125" customWidth="1"/>
    <col min="7928" max="7928" width="12.42578125" customWidth="1"/>
    <col min="7929" max="7929" width="12.5703125" customWidth="1"/>
    <col min="7930" max="7930" width="14.7109375" customWidth="1"/>
    <col min="7931" max="7931" width="16.28515625" customWidth="1"/>
    <col min="7932" max="7932" width="11.85546875" customWidth="1"/>
    <col min="7933" max="7933" width="15.42578125" customWidth="1"/>
    <col min="7934" max="7934" width="14.85546875" customWidth="1"/>
    <col min="8180" max="8180" width="32.42578125" customWidth="1"/>
    <col min="8181" max="8181" width="19.85546875" customWidth="1"/>
    <col min="8182" max="8182" width="14.42578125" customWidth="1"/>
    <col min="8183" max="8183" width="15.42578125" customWidth="1"/>
    <col min="8184" max="8184" width="12.42578125" customWidth="1"/>
    <col min="8185" max="8185" width="12.5703125" customWidth="1"/>
    <col min="8186" max="8186" width="14.7109375" customWidth="1"/>
    <col min="8187" max="8187" width="16.28515625" customWidth="1"/>
    <col min="8188" max="8188" width="11.85546875" customWidth="1"/>
    <col min="8189" max="8189" width="15.42578125" customWidth="1"/>
    <col min="8190" max="8190" width="14.85546875" customWidth="1"/>
    <col min="8436" max="8436" width="32.42578125" customWidth="1"/>
    <col min="8437" max="8437" width="19.85546875" customWidth="1"/>
    <col min="8438" max="8438" width="14.42578125" customWidth="1"/>
    <col min="8439" max="8439" width="15.42578125" customWidth="1"/>
    <col min="8440" max="8440" width="12.42578125" customWidth="1"/>
    <col min="8441" max="8441" width="12.5703125" customWidth="1"/>
    <col min="8442" max="8442" width="14.7109375" customWidth="1"/>
    <col min="8443" max="8443" width="16.28515625" customWidth="1"/>
    <col min="8444" max="8444" width="11.85546875" customWidth="1"/>
    <col min="8445" max="8445" width="15.42578125" customWidth="1"/>
    <col min="8446" max="8446" width="14.85546875" customWidth="1"/>
    <col min="8692" max="8692" width="32.42578125" customWidth="1"/>
    <col min="8693" max="8693" width="19.85546875" customWidth="1"/>
    <col min="8694" max="8694" width="14.42578125" customWidth="1"/>
    <col min="8695" max="8695" width="15.42578125" customWidth="1"/>
    <col min="8696" max="8696" width="12.42578125" customWidth="1"/>
    <col min="8697" max="8697" width="12.5703125" customWidth="1"/>
    <col min="8698" max="8698" width="14.7109375" customWidth="1"/>
    <col min="8699" max="8699" width="16.28515625" customWidth="1"/>
    <col min="8700" max="8700" width="11.85546875" customWidth="1"/>
    <col min="8701" max="8701" width="15.42578125" customWidth="1"/>
    <col min="8702" max="8702" width="14.85546875" customWidth="1"/>
    <col min="8948" max="8948" width="32.42578125" customWidth="1"/>
    <col min="8949" max="8949" width="19.85546875" customWidth="1"/>
    <col min="8950" max="8950" width="14.42578125" customWidth="1"/>
    <col min="8951" max="8951" width="15.42578125" customWidth="1"/>
    <col min="8952" max="8952" width="12.42578125" customWidth="1"/>
    <col min="8953" max="8953" width="12.5703125" customWidth="1"/>
    <col min="8954" max="8954" width="14.7109375" customWidth="1"/>
    <col min="8955" max="8955" width="16.28515625" customWidth="1"/>
    <col min="8956" max="8956" width="11.85546875" customWidth="1"/>
    <col min="8957" max="8957" width="15.42578125" customWidth="1"/>
    <col min="8958" max="8958" width="14.85546875" customWidth="1"/>
    <col min="9204" max="9204" width="32.42578125" customWidth="1"/>
    <col min="9205" max="9205" width="19.85546875" customWidth="1"/>
    <col min="9206" max="9206" width="14.42578125" customWidth="1"/>
    <col min="9207" max="9207" width="15.42578125" customWidth="1"/>
    <col min="9208" max="9208" width="12.42578125" customWidth="1"/>
    <col min="9209" max="9209" width="12.5703125" customWidth="1"/>
    <col min="9210" max="9210" width="14.7109375" customWidth="1"/>
    <col min="9211" max="9211" width="16.28515625" customWidth="1"/>
    <col min="9212" max="9212" width="11.85546875" customWidth="1"/>
    <col min="9213" max="9213" width="15.42578125" customWidth="1"/>
    <col min="9214" max="9214" width="14.85546875" customWidth="1"/>
    <col min="9460" max="9460" width="32.42578125" customWidth="1"/>
    <col min="9461" max="9461" width="19.85546875" customWidth="1"/>
    <col min="9462" max="9462" width="14.42578125" customWidth="1"/>
    <col min="9463" max="9463" width="15.42578125" customWidth="1"/>
    <col min="9464" max="9464" width="12.42578125" customWidth="1"/>
    <col min="9465" max="9465" width="12.5703125" customWidth="1"/>
    <col min="9466" max="9466" width="14.7109375" customWidth="1"/>
    <col min="9467" max="9467" width="16.28515625" customWidth="1"/>
    <col min="9468" max="9468" width="11.85546875" customWidth="1"/>
    <col min="9469" max="9469" width="15.42578125" customWidth="1"/>
    <col min="9470" max="9470" width="14.85546875" customWidth="1"/>
    <col min="9716" max="9716" width="32.42578125" customWidth="1"/>
    <col min="9717" max="9717" width="19.85546875" customWidth="1"/>
    <col min="9718" max="9718" width="14.42578125" customWidth="1"/>
    <col min="9719" max="9719" width="15.42578125" customWidth="1"/>
    <col min="9720" max="9720" width="12.42578125" customWidth="1"/>
    <col min="9721" max="9721" width="12.5703125" customWidth="1"/>
    <col min="9722" max="9722" width="14.7109375" customWidth="1"/>
    <col min="9723" max="9723" width="16.28515625" customWidth="1"/>
    <col min="9724" max="9724" width="11.85546875" customWidth="1"/>
    <col min="9725" max="9725" width="15.42578125" customWidth="1"/>
    <col min="9726" max="9726" width="14.85546875" customWidth="1"/>
    <col min="9972" max="9972" width="32.42578125" customWidth="1"/>
    <col min="9973" max="9973" width="19.85546875" customWidth="1"/>
    <col min="9974" max="9974" width="14.42578125" customWidth="1"/>
    <col min="9975" max="9975" width="15.42578125" customWidth="1"/>
    <col min="9976" max="9976" width="12.42578125" customWidth="1"/>
    <col min="9977" max="9977" width="12.5703125" customWidth="1"/>
    <col min="9978" max="9978" width="14.7109375" customWidth="1"/>
    <col min="9979" max="9979" width="16.28515625" customWidth="1"/>
    <col min="9980" max="9980" width="11.85546875" customWidth="1"/>
    <col min="9981" max="9981" width="15.42578125" customWidth="1"/>
    <col min="9982" max="9982" width="14.85546875" customWidth="1"/>
    <col min="10228" max="10228" width="32.42578125" customWidth="1"/>
    <col min="10229" max="10229" width="19.85546875" customWidth="1"/>
    <col min="10230" max="10230" width="14.42578125" customWidth="1"/>
    <col min="10231" max="10231" width="15.42578125" customWidth="1"/>
    <col min="10232" max="10232" width="12.42578125" customWidth="1"/>
    <col min="10233" max="10233" width="12.5703125" customWidth="1"/>
    <col min="10234" max="10234" width="14.7109375" customWidth="1"/>
    <col min="10235" max="10235" width="16.28515625" customWidth="1"/>
    <col min="10236" max="10236" width="11.85546875" customWidth="1"/>
    <col min="10237" max="10237" width="15.42578125" customWidth="1"/>
    <col min="10238" max="10238" width="14.85546875" customWidth="1"/>
    <col min="10484" max="10484" width="32.42578125" customWidth="1"/>
    <col min="10485" max="10485" width="19.85546875" customWidth="1"/>
    <col min="10486" max="10486" width="14.42578125" customWidth="1"/>
    <col min="10487" max="10487" width="15.42578125" customWidth="1"/>
    <col min="10488" max="10488" width="12.42578125" customWidth="1"/>
    <col min="10489" max="10489" width="12.5703125" customWidth="1"/>
    <col min="10490" max="10490" width="14.7109375" customWidth="1"/>
    <col min="10491" max="10491" width="16.28515625" customWidth="1"/>
    <col min="10492" max="10492" width="11.85546875" customWidth="1"/>
    <col min="10493" max="10493" width="15.42578125" customWidth="1"/>
    <col min="10494" max="10494" width="14.85546875" customWidth="1"/>
    <col min="10740" max="10740" width="32.42578125" customWidth="1"/>
    <col min="10741" max="10741" width="19.85546875" customWidth="1"/>
    <col min="10742" max="10742" width="14.42578125" customWidth="1"/>
    <col min="10743" max="10743" width="15.42578125" customWidth="1"/>
    <col min="10744" max="10744" width="12.42578125" customWidth="1"/>
    <col min="10745" max="10745" width="12.5703125" customWidth="1"/>
    <col min="10746" max="10746" width="14.7109375" customWidth="1"/>
    <col min="10747" max="10747" width="16.28515625" customWidth="1"/>
    <col min="10748" max="10748" width="11.85546875" customWidth="1"/>
    <col min="10749" max="10749" width="15.42578125" customWidth="1"/>
    <col min="10750" max="10750" width="14.85546875" customWidth="1"/>
    <col min="10996" max="10996" width="32.42578125" customWidth="1"/>
    <col min="10997" max="10997" width="19.85546875" customWidth="1"/>
    <col min="10998" max="10998" width="14.42578125" customWidth="1"/>
    <col min="10999" max="10999" width="15.42578125" customWidth="1"/>
    <col min="11000" max="11000" width="12.42578125" customWidth="1"/>
    <col min="11001" max="11001" width="12.5703125" customWidth="1"/>
    <col min="11002" max="11002" width="14.7109375" customWidth="1"/>
    <col min="11003" max="11003" width="16.28515625" customWidth="1"/>
    <col min="11004" max="11004" width="11.85546875" customWidth="1"/>
    <col min="11005" max="11005" width="15.42578125" customWidth="1"/>
    <col min="11006" max="11006" width="14.85546875" customWidth="1"/>
    <col min="11252" max="11252" width="32.42578125" customWidth="1"/>
    <col min="11253" max="11253" width="19.85546875" customWidth="1"/>
    <col min="11254" max="11254" width="14.42578125" customWidth="1"/>
    <col min="11255" max="11255" width="15.42578125" customWidth="1"/>
    <col min="11256" max="11256" width="12.42578125" customWidth="1"/>
    <col min="11257" max="11257" width="12.5703125" customWidth="1"/>
    <col min="11258" max="11258" width="14.7109375" customWidth="1"/>
    <col min="11259" max="11259" width="16.28515625" customWidth="1"/>
    <col min="11260" max="11260" width="11.85546875" customWidth="1"/>
    <col min="11261" max="11261" width="15.42578125" customWidth="1"/>
    <col min="11262" max="11262" width="14.85546875" customWidth="1"/>
    <col min="11508" max="11508" width="32.42578125" customWidth="1"/>
    <col min="11509" max="11509" width="19.85546875" customWidth="1"/>
    <col min="11510" max="11510" width="14.42578125" customWidth="1"/>
    <col min="11511" max="11511" width="15.42578125" customWidth="1"/>
    <col min="11512" max="11512" width="12.42578125" customWidth="1"/>
    <col min="11513" max="11513" width="12.5703125" customWidth="1"/>
    <col min="11514" max="11514" width="14.7109375" customWidth="1"/>
    <col min="11515" max="11515" width="16.28515625" customWidth="1"/>
    <col min="11516" max="11516" width="11.85546875" customWidth="1"/>
    <col min="11517" max="11517" width="15.42578125" customWidth="1"/>
    <col min="11518" max="11518" width="14.85546875" customWidth="1"/>
    <col min="11764" max="11764" width="32.42578125" customWidth="1"/>
    <col min="11765" max="11765" width="19.85546875" customWidth="1"/>
    <col min="11766" max="11766" width="14.42578125" customWidth="1"/>
    <col min="11767" max="11767" width="15.42578125" customWidth="1"/>
    <col min="11768" max="11768" width="12.42578125" customWidth="1"/>
    <col min="11769" max="11769" width="12.5703125" customWidth="1"/>
    <col min="11770" max="11770" width="14.7109375" customWidth="1"/>
    <col min="11771" max="11771" width="16.28515625" customWidth="1"/>
    <col min="11772" max="11772" width="11.85546875" customWidth="1"/>
    <col min="11773" max="11773" width="15.42578125" customWidth="1"/>
    <col min="11774" max="11774" width="14.85546875" customWidth="1"/>
    <col min="12020" max="12020" width="32.42578125" customWidth="1"/>
    <col min="12021" max="12021" width="19.85546875" customWidth="1"/>
    <col min="12022" max="12022" width="14.42578125" customWidth="1"/>
    <col min="12023" max="12023" width="15.42578125" customWidth="1"/>
    <col min="12024" max="12024" width="12.42578125" customWidth="1"/>
    <col min="12025" max="12025" width="12.5703125" customWidth="1"/>
    <col min="12026" max="12026" width="14.7109375" customWidth="1"/>
    <col min="12027" max="12027" width="16.28515625" customWidth="1"/>
    <col min="12028" max="12028" width="11.85546875" customWidth="1"/>
    <col min="12029" max="12029" width="15.42578125" customWidth="1"/>
    <col min="12030" max="12030" width="14.85546875" customWidth="1"/>
    <col min="12276" max="12276" width="32.42578125" customWidth="1"/>
    <col min="12277" max="12277" width="19.85546875" customWidth="1"/>
    <col min="12278" max="12278" width="14.42578125" customWidth="1"/>
    <col min="12279" max="12279" width="15.42578125" customWidth="1"/>
    <col min="12280" max="12280" width="12.42578125" customWidth="1"/>
    <col min="12281" max="12281" width="12.5703125" customWidth="1"/>
    <col min="12282" max="12282" width="14.7109375" customWidth="1"/>
    <col min="12283" max="12283" width="16.28515625" customWidth="1"/>
    <col min="12284" max="12284" width="11.85546875" customWidth="1"/>
    <col min="12285" max="12285" width="15.42578125" customWidth="1"/>
    <col min="12286" max="12286" width="14.85546875" customWidth="1"/>
    <col min="12532" max="12532" width="32.42578125" customWidth="1"/>
    <col min="12533" max="12533" width="19.85546875" customWidth="1"/>
    <col min="12534" max="12534" width="14.42578125" customWidth="1"/>
    <col min="12535" max="12535" width="15.42578125" customWidth="1"/>
    <col min="12536" max="12536" width="12.42578125" customWidth="1"/>
    <col min="12537" max="12537" width="12.5703125" customWidth="1"/>
    <col min="12538" max="12538" width="14.7109375" customWidth="1"/>
    <col min="12539" max="12539" width="16.28515625" customWidth="1"/>
    <col min="12540" max="12540" width="11.85546875" customWidth="1"/>
    <col min="12541" max="12541" width="15.42578125" customWidth="1"/>
    <col min="12542" max="12542" width="14.85546875" customWidth="1"/>
    <col min="12788" max="12788" width="32.42578125" customWidth="1"/>
    <col min="12789" max="12789" width="19.85546875" customWidth="1"/>
    <col min="12790" max="12790" width="14.42578125" customWidth="1"/>
    <col min="12791" max="12791" width="15.42578125" customWidth="1"/>
    <col min="12792" max="12792" width="12.42578125" customWidth="1"/>
    <col min="12793" max="12793" width="12.5703125" customWidth="1"/>
    <col min="12794" max="12794" width="14.7109375" customWidth="1"/>
    <col min="12795" max="12795" width="16.28515625" customWidth="1"/>
    <col min="12796" max="12796" width="11.85546875" customWidth="1"/>
    <col min="12797" max="12797" width="15.42578125" customWidth="1"/>
    <col min="12798" max="12798" width="14.85546875" customWidth="1"/>
    <col min="13044" max="13044" width="32.42578125" customWidth="1"/>
    <col min="13045" max="13045" width="19.85546875" customWidth="1"/>
    <col min="13046" max="13046" width="14.42578125" customWidth="1"/>
    <col min="13047" max="13047" width="15.42578125" customWidth="1"/>
    <col min="13048" max="13048" width="12.42578125" customWidth="1"/>
    <col min="13049" max="13049" width="12.5703125" customWidth="1"/>
    <col min="13050" max="13050" width="14.7109375" customWidth="1"/>
    <col min="13051" max="13051" width="16.28515625" customWidth="1"/>
    <col min="13052" max="13052" width="11.85546875" customWidth="1"/>
    <col min="13053" max="13053" width="15.42578125" customWidth="1"/>
    <col min="13054" max="13054" width="14.85546875" customWidth="1"/>
    <col min="13300" max="13300" width="32.42578125" customWidth="1"/>
    <col min="13301" max="13301" width="19.85546875" customWidth="1"/>
    <col min="13302" max="13302" width="14.42578125" customWidth="1"/>
    <col min="13303" max="13303" width="15.42578125" customWidth="1"/>
    <col min="13304" max="13304" width="12.42578125" customWidth="1"/>
    <col min="13305" max="13305" width="12.5703125" customWidth="1"/>
    <col min="13306" max="13306" width="14.7109375" customWidth="1"/>
    <col min="13307" max="13307" width="16.28515625" customWidth="1"/>
    <col min="13308" max="13308" width="11.85546875" customWidth="1"/>
    <col min="13309" max="13309" width="15.42578125" customWidth="1"/>
    <col min="13310" max="13310" width="14.85546875" customWidth="1"/>
    <col min="13556" max="13556" width="32.42578125" customWidth="1"/>
    <col min="13557" max="13557" width="19.85546875" customWidth="1"/>
    <col min="13558" max="13558" width="14.42578125" customWidth="1"/>
    <col min="13559" max="13559" width="15.42578125" customWidth="1"/>
    <col min="13560" max="13560" width="12.42578125" customWidth="1"/>
    <col min="13561" max="13561" width="12.5703125" customWidth="1"/>
    <col min="13562" max="13562" width="14.7109375" customWidth="1"/>
    <col min="13563" max="13563" width="16.28515625" customWidth="1"/>
    <col min="13564" max="13564" width="11.85546875" customWidth="1"/>
    <col min="13565" max="13565" width="15.42578125" customWidth="1"/>
    <col min="13566" max="13566" width="14.85546875" customWidth="1"/>
    <col min="13812" max="13812" width="32.42578125" customWidth="1"/>
    <col min="13813" max="13813" width="19.85546875" customWidth="1"/>
    <col min="13814" max="13814" width="14.42578125" customWidth="1"/>
    <col min="13815" max="13815" width="15.42578125" customWidth="1"/>
    <col min="13816" max="13816" width="12.42578125" customWidth="1"/>
    <col min="13817" max="13817" width="12.5703125" customWidth="1"/>
    <col min="13818" max="13818" width="14.7109375" customWidth="1"/>
    <col min="13819" max="13819" width="16.28515625" customWidth="1"/>
    <col min="13820" max="13820" width="11.85546875" customWidth="1"/>
    <col min="13821" max="13821" width="15.42578125" customWidth="1"/>
    <col min="13822" max="13822" width="14.85546875" customWidth="1"/>
    <col min="14068" max="14068" width="32.42578125" customWidth="1"/>
    <col min="14069" max="14069" width="19.85546875" customWidth="1"/>
    <col min="14070" max="14070" width="14.42578125" customWidth="1"/>
    <col min="14071" max="14071" width="15.42578125" customWidth="1"/>
    <col min="14072" max="14072" width="12.42578125" customWidth="1"/>
    <col min="14073" max="14073" width="12.5703125" customWidth="1"/>
    <col min="14074" max="14074" width="14.7109375" customWidth="1"/>
    <col min="14075" max="14075" width="16.28515625" customWidth="1"/>
    <col min="14076" max="14076" width="11.85546875" customWidth="1"/>
    <col min="14077" max="14077" width="15.42578125" customWidth="1"/>
    <col min="14078" max="14078" width="14.85546875" customWidth="1"/>
    <col min="14324" max="14324" width="32.42578125" customWidth="1"/>
    <col min="14325" max="14325" width="19.85546875" customWidth="1"/>
    <col min="14326" max="14326" width="14.42578125" customWidth="1"/>
    <col min="14327" max="14327" width="15.42578125" customWidth="1"/>
    <col min="14328" max="14328" width="12.42578125" customWidth="1"/>
    <col min="14329" max="14329" width="12.5703125" customWidth="1"/>
    <col min="14330" max="14330" width="14.7109375" customWidth="1"/>
    <col min="14331" max="14331" width="16.28515625" customWidth="1"/>
    <col min="14332" max="14332" width="11.85546875" customWidth="1"/>
    <col min="14333" max="14333" width="15.42578125" customWidth="1"/>
    <col min="14334" max="14334" width="14.85546875" customWidth="1"/>
    <col min="14580" max="14580" width="32.42578125" customWidth="1"/>
    <col min="14581" max="14581" width="19.85546875" customWidth="1"/>
    <col min="14582" max="14582" width="14.42578125" customWidth="1"/>
    <col min="14583" max="14583" width="15.42578125" customWidth="1"/>
    <col min="14584" max="14584" width="12.42578125" customWidth="1"/>
    <col min="14585" max="14585" width="12.5703125" customWidth="1"/>
    <col min="14586" max="14586" width="14.7109375" customWidth="1"/>
    <col min="14587" max="14587" width="16.28515625" customWidth="1"/>
    <col min="14588" max="14588" width="11.85546875" customWidth="1"/>
    <col min="14589" max="14589" width="15.42578125" customWidth="1"/>
    <col min="14590" max="14590" width="14.85546875" customWidth="1"/>
    <col min="14836" max="14836" width="32.42578125" customWidth="1"/>
    <col min="14837" max="14837" width="19.85546875" customWidth="1"/>
    <col min="14838" max="14838" width="14.42578125" customWidth="1"/>
    <col min="14839" max="14839" width="15.42578125" customWidth="1"/>
    <col min="14840" max="14840" width="12.42578125" customWidth="1"/>
    <col min="14841" max="14841" width="12.5703125" customWidth="1"/>
    <col min="14842" max="14842" width="14.7109375" customWidth="1"/>
    <col min="14843" max="14843" width="16.28515625" customWidth="1"/>
    <col min="14844" max="14844" width="11.85546875" customWidth="1"/>
    <col min="14845" max="14845" width="15.42578125" customWidth="1"/>
    <col min="14846" max="14846" width="14.85546875" customWidth="1"/>
    <col min="15092" max="15092" width="32.42578125" customWidth="1"/>
    <col min="15093" max="15093" width="19.85546875" customWidth="1"/>
    <col min="15094" max="15094" width="14.42578125" customWidth="1"/>
    <col min="15095" max="15095" width="15.42578125" customWidth="1"/>
    <col min="15096" max="15096" width="12.42578125" customWidth="1"/>
    <col min="15097" max="15097" width="12.5703125" customWidth="1"/>
    <col min="15098" max="15098" width="14.7109375" customWidth="1"/>
    <col min="15099" max="15099" width="16.28515625" customWidth="1"/>
    <col min="15100" max="15100" width="11.85546875" customWidth="1"/>
    <col min="15101" max="15101" width="15.42578125" customWidth="1"/>
    <col min="15102" max="15102" width="14.85546875" customWidth="1"/>
    <col min="15348" max="15348" width="32.42578125" customWidth="1"/>
    <col min="15349" max="15349" width="19.85546875" customWidth="1"/>
    <col min="15350" max="15350" width="14.42578125" customWidth="1"/>
    <col min="15351" max="15351" width="15.42578125" customWidth="1"/>
    <col min="15352" max="15352" width="12.42578125" customWidth="1"/>
    <col min="15353" max="15353" width="12.5703125" customWidth="1"/>
    <col min="15354" max="15354" width="14.7109375" customWidth="1"/>
    <col min="15355" max="15355" width="16.28515625" customWidth="1"/>
    <col min="15356" max="15356" width="11.85546875" customWidth="1"/>
    <col min="15357" max="15357" width="15.42578125" customWidth="1"/>
    <col min="15358" max="15358" width="14.85546875" customWidth="1"/>
    <col min="15604" max="15604" width="32.42578125" customWidth="1"/>
    <col min="15605" max="15605" width="19.85546875" customWidth="1"/>
    <col min="15606" max="15606" width="14.42578125" customWidth="1"/>
    <col min="15607" max="15607" width="15.42578125" customWidth="1"/>
    <col min="15608" max="15608" width="12.42578125" customWidth="1"/>
    <col min="15609" max="15609" width="12.5703125" customWidth="1"/>
    <col min="15610" max="15610" width="14.7109375" customWidth="1"/>
    <col min="15611" max="15611" width="16.28515625" customWidth="1"/>
    <col min="15612" max="15612" width="11.85546875" customWidth="1"/>
    <col min="15613" max="15613" width="15.42578125" customWidth="1"/>
    <col min="15614" max="15614" width="14.85546875" customWidth="1"/>
    <col min="15860" max="15860" width="32.42578125" customWidth="1"/>
    <col min="15861" max="15861" width="19.85546875" customWidth="1"/>
    <col min="15862" max="15862" width="14.42578125" customWidth="1"/>
    <col min="15863" max="15863" width="15.42578125" customWidth="1"/>
    <col min="15864" max="15864" width="12.42578125" customWidth="1"/>
    <col min="15865" max="15865" width="12.5703125" customWidth="1"/>
    <col min="15866" max="15866" width="14.7109375" customWidth="1"/>
    <col min="15867" max="15867" width="16.28515625" customWidth="1"/>
    <col min="15868" max="15868" width="11.85546875" customWidth="1"/>
    <col min="15869" max="15869" width="15.42578125" customWidth="1"/>
    <col min="15870" max="15870" width="14.85546875" customWidth="1"/>
    <col min="16116" max="16116" width="32.42578125" customWidth="1"/>
    <col min="16117" max="16117" width="19.85546875" customWidth="1"/>
    <col min="16118" max="16118" width="14.42578125" customWidth="1"/>
    <col min="16119" max="16119" width="15.42578125" customWidth="1"/>
    <col min="16120" max="16120" width="12.42578125" customWidth="1"/>
    <col min="16121" max="16121" width="12.5703125" customWidth="1"/>
    <col min="16122" max="16122" width="14.7109375" customWidth="1"/>
    <col min="16123" max="16123" width="16.28515625" customWidth="1"/>
    <col min="16124" max="16124" width="11.85546875" customWidth="1"/>
    <col min="16125" max="16125" width="15.42578125" customWidth="1"/>
    <col min="16126" max="16126" width="14.85546875" customWidth="1"/>
  </cols>
  <sheetData>
    <row r="5" ht="36.75" customHeight="1" x14ac:dyDescent="0.25"/>
    <row r="6" ht="90.75" customHeight="1" x14ac:dyDescent="0.25"/>
    <row r="7" ht="26.25" customHeight="1" x14ac:dyDescent="0.25"/>
    <row r="8" ht="15" customHeight="1" x14ac:dyDescent="0.25"/>
    <row r="9" ht="7.5" customHeight="1" x14ac:dyDescent="0.25"/>
    <row r="10" ht="34.5" customHeight="1" x14ac:dyDescent="0.25"/>
    <row r="11" ht="20.25" customHeight="1" x14ac:dyDescent="0.25"/>
    <row r="14" s="42" customFormat="1" x14ac:dyDescent="0.25"/>
    <row r="16" ht="30" customHeight="1" x14ac:dyDescent="0.25"/>
    <row r="25" ht="16.5" customHeight="1" x14ac:dyDescent="0.25"/>
    <row r="26" ht="62.25" customHeight="1" x14ac:dyDescent="0.25"/>
    <row r="27" ht="65.25" customHeight="1" x14ac:dyDescent="0.25"/>
    <row r="28" ht="96" customHeight="1" x14ac:dyDescent="0.25"/>
    <row r="29" ht="84.75" customHeight="1" x14ac:dyDescent="0.25"/>
    <row r="30" ht="74.25" customHeight="1" x14ac:dyDescent="0.25"/>
    <row r="31" ht="38.25" customHeight="1" x14ac:dyDescent="0.25"/>
    <row r="32" ht="39.75" customHeight="1" x14ac:dyDescent="0.25"/>
    <row r="33" ht="99" customHeight="1" x14ac:dyDescent="0.25"/>
    <row r="34" ht="63" customHeight="1" x14ac:dyDescent="0.25"/>
    <row r="35" ht="46.5" customHeight="1" x14ac:dyDescent="0.25"/>
    <row r="36" ht="46.5" customHeight="1" x14ac:dyDescent="0.25"/>
    <row r="37" ht="27" customHeight="1" x14ac:dyDescent="0.25"/>
    <row r="38" ht="37.5" customHeight="1" x14ac:dyDescent="0.25"/>
    <row r="39" ht="27" customHeight="1" x14ac:dyDescent="0.25"/>
    <row r="40" ht="32.25" customHeight="1" x14ac:dyDescent="0.25"/>
    <row r="41" ht="32.25" customHeight="1" x14ac:dyDescent="0.25"/>
    <row r="42" ht="27" customHeight="1" x14ac:dyDescent="0.25"/>
    <row r="43" ht="45" customHeight="1" x14ac:dyDescent="0.25"/>
    <row r="44" ht="45" customHeight="1" x14ac:dyDescent="0.25"/>
    <row r="45" ht="25.5" customHeight="1" x14ac:dyDescent="0.25"/>
    <row r="46" ht="57.75" customHeight="1" x14ac:dyDescent="0.25"/>
    <row r="47" ht="25.5" customHeight="1" x14ac:dyDescent="0.25"/>
    <row r="48" ht="27" customHeight="1" x14ac:dyDescent="0.25"/>
  </sheetData>
  <pageMargins left="0.51181102362204722" right="0.11811023622047245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2015-03-15T23:44:38Z</dcterms:modified>
</cp:coreProperties>
</file>